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fn.NUMBERVALUE" hidden="1">#NAME?</definedName>
    <definedName name="_xlnm.Print_Area" localSheetId="0">'Inscripciones'!$A$1:$P$97</definedName>
  </definedNames>
  <calcPr fullCalcOnLoad="1"/>
</workbook>
</file>

<file path=xl/sharedStrings.xml><?xml version="1.0" encoding="utf-8"?>
<sst xmlns="http://schemas.openxmlformats.org/spreadsheetml/2006/main" count="145" uniqueCount="96">
  <si>
    <t>NOMBRE</t>
  </si>
  <si>
    <t>(KG)</t>
  </si>
  <si>
    <t>PESO</t>
  </si>
  <si>
    <t>SEXO</t>
  </si>
  <si>
    <t>(F/M)</t>
  </si>
  <si>
    <t>CAT.</t>
  </si>
  <si>
    <t>APELLIDOS</t>
  </si>
  <si>
    <t>TOTAL</t>
  </si>
  <si>
    <t xml:space="preserve">CUENTA AEP de IBERCAJA: </t>
  </si>
  <si>
    <t>ES95 2085 8259 0003 3026 0720</t>
  </si>
  <si>
    <t>NUM.</t>
  </si>
  <si>
    <t>AFIL.</t>
  </si>
  <si>
    <t>(NS)</t>
  </si>
  <si>
    <t>DIV.</t>
  </si>
  <si>
    <t>Equip.</t>
  </si>
  <si>
    <t>Raw</t>
  </si>
  <si>
    <t>Power</t>
  </si>
  <si>
    <t>COMPETICIÓN y FECHA</t>
  </si>
  <si>
    <t>LEVANTADORES/AS</t>
  </si>
  <si>
    <t>ENTRENADORES/AS</t>
  </si>
  <si>
    <t>ASOCIACIÓN ESPAÑOLA DE POWERLIFTING</t>
  </si>
  <si>
    <t>o</t>
  </si>
  <si>
    <t>Banca</t>
  </si>
  <si>
    <t>SQ</t>
  </si>
  <si>
    <t>PB</t>
  </si>
  <si>
    <t>PM</t>
  </si>
  <si>
    <t>por</t>
  </si>
  <si>
    <t>Edad</t>
  </si>
  <si>
    <t xml:space="preserve">FECHA INICIO: </t>
  </si>
  <si>
    <t xml:space="preserve">CIUDAD, PAIS: </t>
  </si>
  <si>
    <t xml:space="preserve">CLUB: </t>
  </si>
  <si>
    <t xml:space="preserve">FECHA SOLICITUD: </t>
  </si>
  <si>
    <t>Fecha Salida</t>
  </si>
  <si>
    <t>Fecha Entrada</t>
  </si>
  <si>
    <t>Noches</t>
  </si>
  <si>
    <t>EUR/noche</t>
  </si>
  <si>
    <t>TOTAL:</t>
  </si>
  <si>
    <t>MEJORES MARCAS últimos 12 meses (kg)</t>
  </si>
  <si>
    <t>Nombre del Hotel</t>
  </si>
  <si>
    <t xml:space="preserve">Nombre CAMPEONATO: </t>
  </si>
  <si>
    <t xml:space="preserve">TIPO SOLICITUD: </t>
  </si>
  <si>
    <t xml:space="preserve">Feha límite para comunicación PRELIMINAR (4 meses): </t>
  </si>
  <si>
    <t xml:space="preserve">Fecha límite para CONFIRMACIÓN y PAGO INSCRIPCIÓN (2 meses + 1 semana): </t>
  </si>
  <si>
    <t xml:space="preserve">Fecha límite para PAGO reserva HOTEL y/o CAMBIO CATEGORÍA (30 días): </t>
  </si>
  <si>
    <t>PRELIMINAR</t>
  </si>
  <si>
    <t>EPF</t>
  </si>
  <si>
    <t>CUOTA:</t>
  </si>
  <si>
    <t>€ / INSCR.</t>
  </si>
  <si>
    <t>INSCR.</t>
  </si>
  <si>
    <t>F</t>
  </si>
  <si>
    <t>M</t>
  </si>
  <si>
    <t xml:space="preserve">TOTAL INSCRIPCIONES: </t>
  </si>
  <si>
    <t>InscripcionesAEP@gmail.com</t>
  </si>
  <si>
    <t>PresidenteAEP@gmail.com</t>
  </si>
  <si>
    <t>CATEGORÍAS FEMENINAS</t>
  </si>
  <si>
    <t>CATEGORÍAS MASCULINAS</t>
  </si>
  <si>
    <t>LISTADO de AFILIADOS 2022</t>
  </si>
  <si>
    <t>dd-mm-aaaa</t>
  </si>
  <si>
    <t>IDA</t>
  </si>
  <si>
    <t>EUR/viaje</t>
  </si>
  <si>
    <t>SI</t>
  </si>
  <si>
    <t>NO</t>
  </si>
  <si>
    <t>Viajes</t>
  </si>
  <si>
    <t>Individual</t>
  </si>
  <si>
    <t>Doble</t>
  </si>
  <si>
    <t>Triple</t>
  </si>
  <si>
    <t xml:space="preserve">3. </t>
  </si>
  <si>
    <t>Fecha de</t>
  </si>
  <si>
    <t>Nacimiento</t>
  </si>
  <si>
    <t>Vuelo</t>
  </si>
  <si>
    <t>Nombres y Apellidos de        TODOS los OCUPANTES</t>
  </si>
  <si>
    <t>Número</t>
  </si>
  <si>
    <t>Hora</t>
  </si>
  <si>
    <t>Llegada</t>
  </si>
  <si>
    <t>Salida</t>
  </si>
  <si>
    <t>NOTAS</t>
  </si>
  <si>
    <t>Hotel + Transporte</t>
  </si>
  <si>
    <t>TRANSPORTE:</t>
  </si>
  <si>
    <t>VUELTA</t>
  </si>
  <si>
    <t>PASAJEROS</t>
  </si>
  <si>
    <t>Transporte</t>
  </si>
  <si>
    <t>RESERVA obligatoría HOTELES OFICIALES</t>
  </si>
  <si>
    <t>Formulario de solicitud de inscripción a competiciones internacionales EPF-IPF</t>
  </si>
  <si>
    <t>año:</t>
  </si>
  <si>
    <t>Hab.</t>
  </si>
  <si>
    <t xml:space="preserve">1. </t>
  </si>
  <si>
    <t xml:space="preserve">2. </t>
  </si>
  <si>
    <t xml:space="preserve">ENVIAR INSCRIPCION A AMBOS E-MAILs: </t>
  </si>
  <si>
    <t>El COMPETIDOR deberá disponer de licencia Ordinaria en vigor, como mínimo, 4 meses antes del inicio de la competición</t>
  </si>
  <si>
    <t>El ENTRENADOR deberán disponer de licencia Básica en vigor, como mínimo, 45 dias antes del inicio de la competición</t>
  </si>
  <si>
    <t>Es OBLIGATORIO Confirmar HOTEL y pago de las habitaciones reservadas antes de los 30 días previos al inicio de la competición</t>
  </si>
  <si>
    <t>Adjuntar SIEMPRE en el e-mail copia del resguardo del ingreso de las cuotas de inscripción y/o pago del Hotel</t>
  </si>
  <si>
    <t>Identificar SIEMPRE  en el texto del ingreso o transferencia bancaria el NOMBRE del CLUB</t>
  </si>
  <si>
    <t>SOLO se aceptarán ingresos realizados por los CLUBS y debidamente identificados</t>
  </si>
  <si>
    <t>IMPRESCINDIBLE!!!</t>
  </si>
  <si>
    <r>
      <rPr>
        <sz val="11"/>
        <rFont val="Tahoma"/>
        <family val="2"/>
      </rPr>
      <t>poner SIEMPRE el número de asociado</t>
    </r>
    <r>
      <rPr>
        <b/>
        <sz val="11"/>
        <rFont val="Tahoma"/>
        <family val="2"/>
      </rPr>
      <t xml:space="preserve"> </t>
    </r>
    <r>
      <rPr>
        <b/>
        <sz val="11"/>
        <color indexed="12"/>
        <rFont val="Tahoma"/>
        <family val="2"/>
      </rPr>
      <t>NS</t>
    </r>
    <r>
      <rPr>
        <sz val="11"/>
        <rFont val="Tahoma"/>
        <family val="2"/>
      </rPr>
      <t xml:space="preserve"> del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</si>
</sst>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  <numFmt numFmtId="177" formatCode="0.0"/>
    <numFmt numFmtId="178" formatCode="dd\-mm\-yy;@"/>
    <numFmt numFmtId="179" formatCode="00000"/>
    <numFmt numFmtId="180" formatCode="#,##0.00\ &quot;€&quot;"/>
    <numFmt numFmtId="181" formatCode="h:mm;@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u val="single"/>
      <sz val="11"/>
      <color indexed="12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Arial"/>
      <family val="2"/>
    </font>
    <font>
      <b/>
      <sz val="16"/>
      <color indexed="17"/>
      <name val="Tahoma"/>
      <family val="2"/>
    </font>
    <font>
      <b/>
      <sz val="10"/>
      <color indexed="17"/>
      <name val="Tahoma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Tahoma"/>
      <family val="2"/>
    </font>
    <font>
      <sz val="8"/>
      <name val="Segoe UI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b/>
      <sz val="16"/>
      <color rgb="FF00B050"/>
      <name val="Tahoma"/>
      <family val="2"/>
    </font>
    <font>
      <b/>
      <sz val="10"/>
      <color rgb="FF0000FF"/>
      <name val="Arial"/>
      <family val="2"/>
    </font>
    <font>
      <b/>
      <sz val="10"/>
      <color rgb="FF00B050"/>
      <name val="Tahoma"/>
      <family val="2"/>
    </font>
    <font>
      <b/>
      <sz val="10"/>
      <color rgb="FF00B050"/>
      <name val="Arial"/>
      <family val="2"/>
    </font>
    <font>
      <b/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/>
      <right style="medium"/>
      <top/>
      <bottom style="hair"/>
    </border>
    <border>
      <left style="hair"/>
      <right style="hair"/>
      <top style="medium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medium"/>
      <top style="medium"/>
      <bottom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 style="thin"/>
    </border>
    <border>
      <left/>
      <right style="hair"/>
      <top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medium"/>
      <bottom/>
    </border>
    <border>
      <left style="medium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indent="4"/>
      <protection/>
    </xf>
    <xf numFmtId="0" fontId="70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 inden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69" fillId="0" borderId="16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indent="1"/>
      <protection/>
    </xf>
    <xf numFmtId="0" fontId="7" fillId="34" borderId="18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13" fillId="0" borderId="0" xfId="46" applyFont="1" applyAlignment="1" applyProtection="1">
      <alignment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Border="1" applyAlignment="1" applyProtection="1">
      <alignment horizontal="center"/>
      <protection locked="0"/>
    </xf>
    <xf numFmtId="177" fontId="8" fillId="0" borderId="22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 applyProtection="1">
      <alignment horizontal="center" vertical="center"/>
      <protection/>
    </xf>
    <xf numFmtId="0" fontId="71" fillId="0" borderId="0" xfId="46" applyFont="1" applyAlignment="1" applyProtection="1">
      <alignment horizontal="right" vertical="center"/>
      <protection/>
    </xf>
    <xf numFmtId="177" fontId="8" fillId="0" borderId="23" xfId="0" applyNumberFormat="1" applyFont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/>
      <protection locked="0"/>
    </xf>
    <xf numFmtId="177" fontId="7" fillId="0" borderId="28" xfId="0" applyNumberFormat="1" applyFont="1" applyBorder="1" applyAlignment="1" applyProtection="1">
      <alignment horizontal="center"/>
      <protection locked="0"/>
    </xf>
    <xf numFmtId="0" fontId="72" fillId="0" borderId="13" xfId="0" applyFont="1" applyBorder="1" applyAlignment="1" applyProtection="1">
      <alignment horizontal="center"/>
      <protection locked="0"/>
    </xf>
    <xf numFmtId="0" fontId="72" fillId="33" borderId="15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2" fillId="33" borderId="29" xfId="0" applyFont="1" applyFill="1" applyBorder="1" applyAlignment="1" applyProtection="1">
      <alignment horizontal="center" vertical="center"/>
      <protection/>
    </xf>
    <xf numFmtId="0" fontId="72" fillId="33" borderId="30" xfId="0" applyFont="1" applyFill="1" applyBorder="1" applyAlignment="1" applyProtection="1">
      <alignment horizontal="center" vertical="center"/>
      <protection/>
    </xf>
    <xf numFmtId="0" fontId="72" fillId="33" borderId="31" xfId="0" applyFont="1" applyFill="1" applyBorder="1" applyAlignment="1" applyProtection="1">
      <alignment horizontal="center" vertical="center"/>
      <protection/>
    </xf>
    <xf numFmtId="49" fontId="72" fillId="0" borderId="32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indent="5"/>
      <protection/>
    </xf>
    <xf numFmtId="0" fontId="7" fillId="35" borderId="14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1" fillId="0" borderId="0" xfId="46" applyFont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1" fillId="0" borderId="12" xfId="0" applyFont="1" applyBorder="1" applyAlignment="1" applyProtection="1">
      <alignment horizontal="left" vertical="center"/>
      <protection/>
    </xf>
    <xf numFmtId="0" fontId="2" fillId="0" borderId="0" xfId="46" applyFill="1" applyBorder="1" applyAlignment="1" applyProtection="1">
      <alignment horizontal="left" vertical="center"/>
      <protection/>
    </xf>
    <xf numFmtId="0" fontId="2" fillId="0" borderId="0" xfId="46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66" fontId="71" fillId="0" borderId="0" xfId="46" applyNumberFormat="1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left" vertical="center"/>
      <protection/>
    </xf>
    <xf numFmtId="44" fontId="6" fillId="0" borderId="0" xfId="0" applyNumberFormat="1" applyFont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14" fontId="8" fillId="0" borderId="13" xfId="0" applyNumberFormat="1" applyFont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7" fillId="34" borderId="34" xfId="0" applyFont="1" applyFill="1" applyBorder="1" applyAlignment="1" applyProtection="1">
      <alignment horizontal="center"/>
      <protection/>
    </xf>
    <xf numFmtId="0" fontId="7" fillId="35" borderId="34" xfId="0" applyFont="1" applyFill="1" applyBorder="1" applyAlignment="1" applyProtection="1">
      <alignment horizontal="center"/>
      <protection/>
    </xf>
    <xf numFmtId="0" fontId="72" fillId="34" borderId="15" xfId="0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72" fillId="34" borderId="10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indent="5"/>
      <protection/>
    </xf>
    <xf numFmtId="0" fontId="0" fillId="0" borderId="0" xfId="0" applyAlignment="1" applyProtection="1">
      <alignment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right" vertical="center"/>
      <protection/>
    </xf>
    <xf numFmtId="0" fontId="3" fillId="37" borderId="15" xfId="0" applyFont="1" applyFill="1" applyBorder="1" applyAlignment="1" applyProtection="1">
      <alignment horizontal="center" wrapText="1"/>
      <protection/>
    </xf>
    <xf numFmtId="0" fontId="3" fillId="37" borderId="15" xfId="0" applyFont="1" applyFill="1" applyBorder="1" applyAlignment="1" applyProtection="1">
      <alignment wrapText="1"/>
      <protection/>
    </xf>
    <xf numFmtId="0" fontId="3" fillId="37" borderId="33" xfId="0" applyFont="1" applyFill="1" applyBorder="1" applyAlignment="1" applyProtection="1">
      <alignment wrapText="1"/>
      <protection/>
    </xf>
    <xf numFmtId="0" fontId="7" fillId="36" borderId="39" xfId="0" applyFont="1" applyFill="1" applyBorder="1" applyAlignment="1" applyProtection="1">
      <alignment horizontal="center" vertical="center" wrapText="1"/>
      <protection/>
    </xf>
    <xf numFmtId="0" fontId="7" fillId="36" borderId="4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8" fillId="38" borderId="43" xfId="0" applyFont="1" applyFill="1" applyBorder="1" applyAlignment="1" applyProtection="1">
      <alignment horizontal="left" vertical="center"/>
      <protection/>
    </xf>
    <xf numFmtId="167" fontId="7" fillId="38" borderId="43" xfId="0" applyNumberFormat="1" applyFont="1" applyFill="1" applyBorder="1" applyAlignment="1" applyProtection="1">
      <alignment horizontal="center" vertical="center"/>
      <protection/>
    </xf>
    <xf numFmtId="0" fontId="8" fillId="38" borderId="41" xfId="0" applyFont="1" applyFill="1" applyBorder="1" applyAlignment="1" applyProtection="1">
      <alignment horizontal="center" vertical="center"/>
      <protection/>
    </xf>
    <xf numFmtId="0" fontId="8" fillId="38" borderId="44" xfId="0" applyFont="1" applyFill="1" applyBorder="1" applyAlignment="1" applyProtection="1">
      <alignment horizontal="left" vertical="center"/>
      <protection/>
    </xf>
    <xf numFmtId="167" fontId="7" fillId="38" borderId="44" xfId="0" applyNumberFormat="1" applyFont="1" applyFill="1" applyBorder="1" applyAlignment="1" applyProtection="1">
      <alignment horizontal="center" vertical="center"/>
      <protection/>
    </xf>
    <xf numFmtId="0" fontId="8" fillId="38" borderId="42" xfId="0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81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1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181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181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6" fillId="38" borderId="36" xfId="0" applyFont="1" applyFill="1" applyBorder="1" applyAlignment="1" applyProtection="1">
      <alignment horizontal="center" vertical="center"/>
      <protection/>
    </xf>
    <xf numFmtId="0" fontId="6" fillId="36" borderId="33" xfId="0" applyFont="1" applyFill="1" applyBorder="1" applyAlignment="1" applyProtection="1">
      <alignment horizontal="center" vertical="center" wrapText="1"/>
      <protection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15" fillId="37" borderId="52" xfId="0" applyFont="1" applyFill="1" applyBorder="1" applyAlignment="1" applyProtection="1">
      <alignment horizontal="center" vertical="center"/>
      <protection/>
    </xf>
    <xf numFmtId="0" fontId="6" fillId="36" borderId="14" xfId="0" applyFont="1" applyFill="1" applyBorder="1" applyAlignment="1" applyProtection="1">
      <alignment horizontal="center" wrapText="1"/>
      <protection/>
    </xf>
    <xf numFmtId="0" fontId="7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46" applyFont="1" applyFill="1" applyBorder="1" applyAlignment="1" applyProtection="1">
      <alignment horizontal="left" vertical="center"/>
      <protection/>
    </xf>
    <xf numFmtId="0" fontId="2" fillId="0" borderId="0" xfId="46" applyFill="1" applyBorder="1" applyAlignment="1" applyProtection="1">
      <alignment horizontal="left" vertical="top"/>
      <protection/>
    </xf>
    <xf numFmtId="0" fontId="2" fillId="0" borderId="0" xfId="46" applyBorder="1" applyAlignment="1" applyProtection="1">
      <alignment horizontal="left" vertical="top"/>
      <protection/>
    </xf>
    <xf numFmtId="0" fontId="19" fillId="36" borderId="16" xfId="0" applyFont="1" applyFill="1" applyBorder="1" applyAlignment="1" applyProtection="1">
      <alignment horizontal="center" vertical="center" wrapText="1"/>
      <protection/>
    </xf>
    <xf numFmtId="0" fontId="0" fillId="36" borderId="53" xfId="0" applyFill="1" applyBorder="1" applyAlignment="1">
      <alignment horizontal="center" vertical="center" wrapText="1"/>
    </xf>
    <xf numFmtId="0" fontId="71" fillId="0" borderId="54" xfId="46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71" fillId="0" borderId="15" xfId="46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44" fontId="7" fillId="35" borderId="55" xfId="0" applyNumberFormat="1" applyFont="1" applyFill="1" applyBorder="1" applyAlignment="1" applyProtection="1">
      <alignment horizontal="center" vertical="center"/>
      <protection/>
    </xf>
    <xf numFmtId="44" fontId="7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 applyProtection="1">
      <alignment horizontal="right" vertical="center"/>
      <protection/>
    </xf>
    <xf numFmtId="0" fontId="14" fillId="33" borderId="58" xfId="0" applyFont="1" applyFill="1" applyBorder="1" applyAlignment="1" applyProtection="1">
      <alignment horizontal="right" vertical="center"/>
      <protection/>
    </xf>
    <xf numFmtId="0" fontId="14" fillId="33" borderId="59" xfId="0" applyFont="1" applyFill="1" applyBorder="1" applyAlignment="1" applyProtection="1">
      <alignment horizontal="right" vertical="center"/>
      <protection/>
    </xf>
    <xf numFmtId="0" fontId="14" fillId="33" borderId="13" xfId="0" applyFont="1" applyFill="1" applyBorder="1" applyAlignment="1" applyProtection="1">
      <alignment horizontal="right" vertical="center"/>
      <protection/>
    </xf>
    <xf numFmtId="0" fontId="14" fillId="33" borderId="60" xfId="0" applyFont="1" applyFill="1" applyBorder="1" applyAlignment="1" applyProtection="1">
      <alignment horizontal="right" vertical="center"/>
      <protection/>
    </xf>
    <xf numFmtId="0" fontId="14" fillId="33" borderId="61" xfId="0" applyFont="1" applyFill="1" applyBorder="1" applyAlignment="1" applyProtection="1">
      <alignment horizontal="right" vertical="center"/>
      <protection/>
    </xf>
    <xf numFmtId="166" fontId="8" fillId="0" borderId="61" xfId="0" applyNumberFormat="1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167" fontId="8" fillId="38" borderId="41" xfId="0" applyNumberFormat="1" applyFont="1" applyFill="1" applyBorder="1" applyAlignment="1" applyProtection="1">
      <alignment horizontal="right" vertical="center"/>
      <protection/>
    </xf>
    <xf numFmtId="0" fontId="0" fillId="38" borderId="45" xfId="0" applyFill="1" applyBorder="1" applyAlignment="1" applyProtection="1">
      <alignment vertical="center"/>
      <protection/>
    </xf>
    <xf numFmtId="167" fontId="8" fillId="38" borderId="42" xfId="0" applyNumberFormat="1" applyFont="1" applyFill="1" applyBorder="1" applyAlignment="1" applyProtection="1">
      <alignment horizontal="right" vertical="center"/>
      <protection/>
    </xf>
    <xf numFmtId="0" fontId="0" fillId="38" borderId="63" xfId="0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vertical="center"/>
      <protection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75" fillId="34" borderId="15" xfId="0" applyFont="1" applyFill="1" applyBorder="1" applyAlignment="1" applyProtection="1">
      <alignment horizontal="left" vertical="center" indent="2"/>
      <protection/>
    </xf>
    <xf numFmtId="0" fontId="0" fillId="0" borderId="33" xfId="0" applyBorder="1" applyAlignment="1" applyProtection="1">
      <alignment horizontal="left" vertical="center" indent="2"/>
      <protection/>
    </xf>
    <xf numFmtId="0" fontId="0" fillId="0" borderId="0" xfId="0" applyBorder="1" applyAlignment="1" applyProtection="1">
      <alignment horizontal="left" vertical="center" indent="2"/>
      <protection/>
    </xf>
    <xf numFmtId="0" fontId="0" fillId="0" borderId="52" xfId="0" applyBorder="1" applyAlignment="1" applyProtection="1">
      <alignment horizontal="left" vertical="center" indent="2"/>
      <protection/>
    </xf>
    <xf numFmtId="167" fontId="6" fillId="38" borderId="36" xfId="0" applyNumberFormat="1" applyFont="1" applyFill="1" applyBorder="1" applyAlignment="1" applyProtection="1">
      <alignment horizontal="right" vertical="center"/>
      <protection/>
    </xf>
    <xf numFmtId="0" fontId="20" fillId="38" borderId="64" xfId="0" applyFont="1" applyFill="1" applyBorder="1" applyAlignment="1" applyProtection="1">
      <alignment vertical="center"/>
      <protection/>
    </xf>
    <xf numFmtId="7" fontId="8" fillId="0" borderId="65" xfId="0" applyNumberFormat="1" applyFont="1" applyBorder="1" applyAlignment="1" applyProtection="1">
      <alignment horizontal="center" vertical="center" wrapText="1"/>
      <protection locked="0"/>
    </xf>
    <xf numFmtId="7" fontId="8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6" fillId="0" borderId="0" xfId="0" applyFont="1" applyAlignment="1" applyProtection="1">
      <alignment horizontal="right"/>
      <protection/>
    </xf>
    <xf numFmtId="0" fontId="71" fillId="0" borderId="0" xfId="0" applyFont="1" applyAlignment="1" applyProtection="1">
      <alignment horizontal="right" vertical="center"/>
      <protection/>
    </xf>
    <xf numFmtId="0" fontId="73" fillId="0" borderId="0" xfId="0" applyFont="1" applyAlignment="1" applyProtection="1">
      <alignment horizontal="right"/>
      <protection/>
    </xf>
    <xf numFmtId="0" fontId="0" fillId="0" borderId="58" xfId="0" applyBorder="1" applyAlignment="1" applyProtection="1">
      <alignment vertical="center"/>
      <protection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66" fontId="8" fillId="0" borderId="13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14" fontId="8" fillId="0" borderId="65" xfId="0" applyNumberFormat="1" applyFont="1" applyBorder="1" applyAlignment="1" applyProtection="1">
      <alignment horizontal="center" vertical="center" wrapText="1"/>
      <protection locked="0"/>
    </xf>
    <xf numFmtId="14" fontId="0" fillId="0" borderId="70" xfId="0" applyNumberFormat="1" applyBorder="1" applyAlignment="1" applyProtection="1">
      <alignment horizontal="center" vertical="center" wrapText="1"/>
      <protection locked="0"/>
    </xf>
    <xf numFmtId="14" fontId="0" fillId="0" borderId="66" xfId="0" applyNumberFormat="1" applyBorder="1" applyAlignment="1" applyProtection="1">
      <alignment horizontal="center" vertical="center" wrapText="1"/>
      <protection locked="0"/>
    </xf>
    <xf numFmtId="14" fontId="0" fillId="0" borderId="71" xfId="0" applyNumberFormat="1" applyBorder="1" applyAlignment="1" applyProtection="1">
      <alignment horizontal="center" vertical="center" wrapText="1"/>
      <protection locked="0"/>
    </xf>
    <xf numFmtId="14" fontId="0" fillId="0" borderId="67" xfId="0" applyNumberFormat="1" applyBorder="1" applyAlignment="1" applyProtection="1">
      <alignment horizontal="center" vertical="center" wrapText="1"/>
      <protection locked="0"/>
    </xf>
    <xf numFmtId="14" fontId="0" fillId="0" borderId="51" xfId="0" applyNumberFormat="1" applyBorder="1" applyAlignment="1" applyProtection="1">
      <alignment horizontal="center" vertical="center" wrapText="1"/>
      <protection locked="0"/>
    </xf>
    <xf numFmtId="1" fontId="7" fillId="37" borderId="72" xfId="0" applyNumberFormat="1" applyFont="1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0" fontId="0" fillId="37" borderId="73" xfId="0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0" fillId="37" borderId="75" xfId="0" applyFill="1" applyBorder="1" applyAlignment="1" applyProtection="1">
      <alignment horizontal="center" vertical="center"/>
      <protection/>
    </xf>
    <xf numFmtId="0" fontId="0" fillId="37" borderId="76" xfId="0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44" fontId="6" fillId="36" borderId="79" xfId="0" applyNumberFormat="1" applyFont="1" applyFill="1" applyBorder="1" applyAlignment="1" applyProtection="1">
      <alignment horizontal="center" vertical="center" wrapText="1"/>
      <protection/>
    </xf>
    <xf numFmtId="44" fontId="6" fillId="36" borderId="62" xfId="0" applyNumberFormat="1" applyFont="1" applyFill="1" applyBorder="1" applyAlignment="1" applyProtection="1">
      <alignment horizontal="center" vertical="center" wrapText="1"/>
      <protection/>
    </xf>
    <xf numFmtId="44" fontId="7" fillId="36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49" fontId="18" fillId="37" borderId="82" xfId="0" applyNumberFormat="1" applyFont="1" applyFill="1" applyBorder="1" applyAlignment="1" applyProtection="1">
      <alignment horizontal="left" vertical="center"/>
      <protection/>
    </xf>
    <xf numFmtId="49" fontId="5" fillId="37" borderId="83" xfId="0" applyNumberFormat="1" applyFont="1" applyFill="1" applyBorder="1" applyAlignment="1" applyProtection="1">
      <alignment vertical="center"/>
      <protection/>
    </xf>
    <xf numFmtId="1" fontId="7" fillId="36" borderId="7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180" fontId="8" fillId="0" borderId="84" xfId="0" applyNumberFormat="1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49" fontId="18" fillId="37" borderId="87" xfId="0" applyNumberFormat="1" applyFont="1" applyFill="1" applyBorder="1" applyAlignment="1" applyProtection="1">
      <alignment horizontal="left" vertical="center"/>
      <protection/>
    </xf>
    <xf numFmtId="49" fontId="5" fillId="37" borderId="88" xfId="0" applyNumberFormat="1" applyFont="1" applyFill="1" applyBorder="1" applyAlignment="1" applyProtection="1">
      <alignment vertical="center"/>
      <protection/>
    </xf>
    <xf numFmtId="0" fontId="7" fillId="33" borderId="89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166" fontId="77" fillId="0" borderId="0" xfId="46" applyNumberFormat="1" applyFont="1" applyAlignment="1" applyProtection="1">
      <alignment horizontal="left" vertical="center"/>
      <protection/>
    </xf>
    <xf numFmtId="0" fontId="7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66" fontId="72" fillId="0" borderId="0" xfId="46" applyNumberFormat="1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166" fontId="71" fillId="0" borderId="0" xfId="46" applyNumberFormat="1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18" fillId="37" borderId="90" xfId="0" applyNumberFormat="1" applyFont="1" applyFill="1" applyBorder="1" applyAlignment="1" applyProtection="1">
      <alignment horizontal="left" vertical="center"/>
      <protection/>
    </xf>
    <xf numFmtId="49" fontId="5" fillId="37" borderId="63" xfId="0" applyNumberFormat="1" applyFont="1" applyFill="1" applyBorder="1" applyAlignment="1" applyProtection="1">
      <alignment vertical="center"/>
      <protection/>
    </xf>
    <xf numFmtId="0" fontId="7" fillId="36" borderId="68" xfId="0" applyFont="1" applyFill="1" applyBorder="1" applyAlignment="1" applyProtection="1">
      <alignment horizontal="center" wrapText="1" shrinkToFit="1"/>
      <protection/>
    </xf>
    <xf numFmtId="0" fontId="15" fillId="0" borderId="68" xfId="0" applyFont="1" applyBorder="1" applyAlignment="1" applyProtection="1">
      <alignment horizontal="center" wrapText="1" shrinkToFit="1"/>
      <protection/>
    </xf>
    <xf numFmtId="0" fontId="7" fillId="36" borderId="15" xfId="0" applyFont="1" applyFill="1" applyBorder="1" applyAlignment="1" applyProtection="1">
      <alignment horizontal="center" wrapText="1" shrinkToFit="1"/>
      <protection/>
    </xf>
    <xf numFmtId="0" fontId="0" fillId="0" borderId="15" xfId="0" applyBorder="1" applyAlignment="1" applyProtection="1">
      <alignment horizontal="center" wrapText="1" shrinkToFit="1"/>
      <protection/>
    </xf>
    <xf numFmtId="0" fontId="8" fillId="0" borderId="91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92" xfId="0" applyFont="1" applyBorder="1" applyAlignment="1" applyProtection="1">
      <alignment horizontal="left" vertical="center"/>
      <protection locked="0"/>
    </xf>
    <xf numFmtId="0" fontId="8" fillId="0" borderId="93" xfId="0" applyFont="1" applyBorder="1" applyAlignment="1" applyProtection="1">
      <alignment horizontal="left" vertical="center"/>
      <protection locked="0"/>
    </xf>
    <xf numFmtId="0" fontId="7" fillId="36" borderId="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 shrinkToFit="1"/>
      <protection/>
    </xf>
    <xf numFmtId="0" fontId="0" fillId="0" borderId="0" xfId="0" applyBorder="1" applyAlignment="1" applyProtection="1">
      <alignment horizontal="center" wrapText="1" shrinkToFit="1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75" fillId="35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6" fillId="36" borderId="89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94" xfId="0" applyFont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17" fillId="37" borderId="94" xfId="0" applyFont="1" applyFill="1" applyBorder="1" applyAlignment="1" applyProtection="1">
      <alignment horizontal="center" vertical="center"/>
      <protection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6" fillId="36" borderId="39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strike val="0"/>
        <color rgb="FF0000FF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hispania.net/Documentos/Listado_Afiliados_2019.htm" TargetMode="External" /><Relationship Id="rId2" Type="http://schemas.openxmlformats.org/officeDocument/2006/relationships/hyperlink" Target="mailto:InscripcionesAEP@gmail.com" TargetMode="External" /><Relationship Id="rId3" Type="http://schemas.openxmlformats.org/officeDocument/2006/relationships/hyperlink" Target="mailto:InscripcionesAEP@gmail.com" TargetMode="External" /><Relationship Id="rId4" Type="http://schemas.openxmlformats.org/officeDocument/2006/relationships/hyperlink" Target="mailto:InscripcionesAEP@gmail.com" TargetMode="External" /><Relationship Id="rId5" Type="http://schemas.openxmlformats.org/officeDocument/2006/relationships/hyperlink" Target="mailto:PresidenteAEP@gmail.com" TargetMode="External" /><Relationship Id="rId6" Type="http://schemas.openxmlformats.org/officeDocument/2006/relationships/hyperlink" Target="http://www.powerhispania.net/Documentos/Listado_Afiliados_2022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showGridLines="0" tabSelected="1" zoomScaleSheetLayoutView="100" zoomScalePageLayoutView="0" workbookViewId="0" topLeftCell="A1">
      <selection activeCell="D4" sqref="D4:E4"/>
    </sheetView>
  </sheetViews>
  <sheetFormatPr defaultColWidth="11.421875" defaultRowHeight="15" customHeight="1"/>
  <cols>
    <col min="1" max="2" width="7.7109375" style="6" customWidth="1"/>
    <col min="3" max="3" width="7.7109375" style="10" customWidth="1"/>
    <col min="4" max="4" width="28.7109375" style="10" customWidth="1"/>
    <col min="5" max="6" width="14.7109375" style="6" customWidth="1"/>
    <col min="7" max="14" width="7.7109375" style="6" customWidth="1"/>
    <col min="15" max="15" width="14.7109375" style="6" customWidth="1"/>
    <col min="16" max="16" width="7.7109375" style="6" customWidth="1"/>
    <col min="17" max="17" width="7.7109375" style="13" customWidth="1"/>
    <col min="18" max="21" width="7.7109375" style="7" customWidth="1"/>
    <col min="22" max="22" width="28.7109375" style="7" customWidth="1"/>
    <col min="23" max="16384" width="11.421875" style="7" customWidth="1"/>
  </cols>
  <sheetData>
    <row r="1" spans="2:17" s="3" customFormat="1" ht="48" customHeight="1">
      <c r="B1" s="4"/>
      <c r="C1" s="1"/>
      <c r="D1" s="69" t="s">
        <v>20</v>
      </c>
      <c r="E1" s="36"/>
      <c r="F1" s="56"/>
      <c r="G1" s="56"/>
      <c r="H1" s="56"/>
      <c r="I1" s="56"/>
      <c r="J1" s="34"/>
      <c r="K1" s="34"/>
      <c r="L1" s="34"/>
      <c r="M1" s="34"/>
      <c r="N1" s="34"/>
      <c r="O1" s="34"/>
      <c r="P1" s="34"/>
      <c r="Q1" s="11"/>
    </row>
    <row r="2" spans="2:17" s="3" customFormat="1" ht="18">
      <c r="B2" s="4"/>
      <c r="C2" s="2"/>
      <c r="D2" s="96" t="s">
        <v>82</v>
      </c>
      <c r="E2" s="37"/>
      <c r="F2" s="57"/>
      <c r="G2" s="57"/>
      <c r="H2" s="57"/>
      <c r="I2" s="57"/>
      <c r="J2" s="58"/>
      <c r="K2" s="58"/>
      <c r="L2" s="58"/>
      <c r="P2" s="94" t="s">
        <v>83</v>
      </c>
      <c r="Q2" s="95">
        <v>2022</v>
      </c>
    </row>
    <row r="3" spans="16:17" ht="15" customHeight="1" thickBot="1">
      <c r="P3" s="146">
        <f>IF(Q4="","ELEGIR CUOTA EPF o IPF","")</f>
      </c>
      <c r="Q3" s="147"/>
    </row>
    <row r="4" spans="1:17" s="5" customFormat="1" ht="15" customHeight="1">
      <c r="A4" s="152" t="s">
        <v>30</v>
      </c>
      <c r="B4" s="153"/>
      <c r="C4" s="153"/>
      <c r="D4" s="190"/>
      <c r="E4" s="191"/>
      <c r="G4" s="152" t="s">
        <v>39</v>
      </c>
      <c r="H4" s="187"/>
      <c r="I4" s="187"/>
      <c r="J4" s="190"/>
      <c r="K4" s="194"/>
      <c r="L4" s="194"/>
      <c r="M4" s="194"/>
      <c r="N4" s="195"/>
      <c r="P4" s="70" t="s">
        <v>46</v>
      </c>
      <c r="Q4" s="73" t="s">
        <v>45</v>
      </c>
    </row>
    <row r="5" spans="1:17" s="5" customFormat="1" ht="15" customHeight="1" thickBot="1">
      <c r="A5" s="154" t="s">
        <v>31</v>
      </c>
      <c r="B5" s="155"/>
      <c r="C5" s="155"/>
      <c r="D5" s="192"/>
      <c r="E5" s="193"/>
      <c r="F5" s="59"/>
      <c r="G5" s="154" t="s">
        <v>29</v>
      </c>
      <c r="H5" s="182"/>
      <c r="I5" s="182"/>
      <c r="J5" s="196"/>
      <c r="K5" s="196"/>
      <c r="L5" s="196"/>
      <c r="M5" s="196"/>
      <c r="N5" s="197"/>
      <c r="O5" s="97"/>
      <c r="P5" s="150">
        <f>IF($Q$4="EPF",150,IF($Q$4="IPF",110,"0"))</f>
        <v>150</v>
      </c>
      <c r="Q5" s="151"/>
    </row>
    <row r="6" spans="1:17" s="5" customFormat="1" ht="15" customHeight="1" thickBot="1">
      <c r="A6" s="156" t="s">
        <v>40</v>
      </c>
      <c r="B6" s="157"/>
      <c r="C6" s="157"/>
      <c r="D6" s="158" t="s">
        <v>44</v>
      </c>
      <c r="E6" s="159"/>
      <c r="F6" s="38"/>
      <c r="G6" s="156" t="s">
        <v>28</v>
      </c>
      <c r="H6" s="166"/>
      <c r="I6" s="166"/>
      <c r="J6" s="158"/>
      <c r="K6" s="188"/>
      <c r="L6" s="188"/>
      <c r="M6" s="188"/>
      <c r="N6" s="189"/>
      <c r="O6" s="38"/>
      <c r="Q6" s="12"/>
    </row>
    <row r="7" spans="1:17" s="5" customFormat="1" ht="14.25">
      <c r="A7" s="38"/>
      <c r="B7" s="72"/>
      <c r="C7" s="72"/>
      <c r="D7" s="148">
        <f>IF($D$6="","(ELEGIR TIPO DE SOLICITUD)","")</f>
      </c>
      <c r="E7" s="149"/>
      <c r="F7" s="38"/>
      <c r="G7" s="38"/>
      <c r="H7" s="60"/>
      <c r="I7" s="60"/>
      <c r="J7" s="61"/>
      <c r="K7" s="62"/>
      <c r="L7" s="62"/>
      <c r="M7" s="62"/>
      <c r="N7" s="62"/>
      <c r="O7" s="38"/>
      <c r="P7" s="38"/>
      <c r="Q7" s="12"/>
    </row>
    <row r="8" spans="2:17" s="5" customFormat="1" ht="15" customHeight="1">
      <c r="B8" s="287" t="s">
        <v>94</v>
      </c>
      <c r="E8" s="247" t="s">
        <v>41</v>
      </c>
      <c r="F8" s="248"/>
      <c r="G8" s="248"/>
      <c r="H8" s="248"/>
      <c r="I8" s="248"/>
      <c r="J8" s="248"/>
      <c r="K8" s="248"/>
      <c r="L8" s="248"/>
      <c r="M8" s="248"/>
      <c r="N8" s="240" t="str">
        <f>IF($J$6&gt;DATE($Q$2,1,1),_XLL.FECHA.MES($J$6,-4),"- FALTA FECHA INICIO -")</f>
        <v>- FALTA FECHA INICIO -</v>
      </c>
      <c r="O8" s="241"/>
      <c r="P8" s="242"/>
      <c r="Q8" s="242"/>
    </row>
    <row r="9" spans="2:17" s="5" customFormat="1" ht="15" customHeight="1">
      <c r="B9" s="288" t="s">
        <v>95</v>
      </c>
      <c r="C9" s="289"/>
      <c r="D9" s="289"/>
      <c r="E9" s="183" t="s">
        <v>42</v>
      </c>
      <c r="F9" s="184"/>
      <c r="G9" s="184"/>
      <c r="H9" s="184"/>
      <c r="I9" s="184"/>
      <c r="J9" s="184"/>
      <c r="K9" s="184"/>
      <c r="L9" s="184"/>
      <c r="M9" s="184"/>
      <c r="N9" s="243" t="str">
        <f>IF($J$6&gt;DATE($Q$2,1,1),_XLL.FECHA.MES($J$6,-2)-7,"- FALTA FECHA INICIO -")</f>
        <v>- FALTA FECHA INICIO -</v>
      </c>
      <c r="O9" s="244"/>
      <c r="P9" s="242"/>
      <c r="Q9" s="242"/>
    </row>
    <row r="10" spans="2:17" ht="15" customHeight="1">
      <c r="B10" s="290" t="s">
        <v>56</v>
      </c>
      <c r="C10" s="290"/>
      <c r="D10" s="290"/>
      <c r="E10" s="185" t="s">
        <v>43</v>
      </c>
      <c r="F10" s="186"/>
      <c r="G10" s="186"/>
      <c r="H10" s="186"/>
      <c r="I10" s="186"/>
      <c r="J10" s="186"/>
      <c r="K10" s="186"/>
      <c r="L10" s="186"/>
      <c r="M10" s="186"/>
      <c r="N10" s="245" t="str">
        <f>IF($J$6&gt;DATE($Q$2,1,1),$J$6-30,"- FALTA FECHA INICIO -")</f>
        <v>- FALTA FECHA INICIO -</v>
      </c>
      <c r="O10" s="246"/>
      <c r="P10" s="242"/>
      <c r="Q10" s="242"/>
    </row>
    <row r="11" spans="2:15" ht="13.5" thickBot="1">
      <c r="B11" s="7"/>
      <c r="C11" s="8"/>
      <c r="D11" s="8"/>
      <c r="G11" s="44"/>
      <c r="H11" s="44"/>
      <c r="I11" s="44"/>
      <c r="J11" s="44"/>
      <c r="K11" s="44"/>
      <c r="L11" s="44"/>
      <c r="M11" s="45"/>
      <c r="N11" s="78"/>
      <c r="O11" s="79"/>
    </row>
    <row r="12" spans="1:17" ht="15" customHeight="1">
      <c r="A12" s="24"/>
      <c r="B12" s="53" t="s">
        <v>10</v>
      </c>
      <c r="C12" s="25"/>
      <c r="D12" s="272" t="s">
        <v>18</v>
      </c>
      <c r="E12" s="235"/>
      <c r="F12" s="81" t="s">
        <v>67</v>
      </c>
      <c r="G12" s="65" t="s">
        <v>13</v>
      </c>
      <c r="H12" s="39" t="s">
        <v>5</v>
      </c>
      <c r="I12" s="39" t="s">
        <v>16</v>
      </c>
      <c r="J12" s="47" t="s">
        <v>15</v>
      </c>
      <c r="K12" s="234" t="s">
        <v>37</v>
      </c>
      <c r="L12" s="235"/>
      <c r="M12" s="235"/>
      <c r="N12" s="235"/>
      <c r="O12" s="235"/>
      <c r="P12" s="235"/>
      <c r="Q12" s="236"/>
    </row>
    <row r="13" spans="1:17" ht="15" customHeight="1">
      <c r="A13" s="26"/>
      <c r="B13" s="54" t="s">
        <v>11</v>
      </c>
      <c r="C13" s="9" t="s">
        <v>3</v>
      </c>
      <c r="D13" s="238"/>
      <c r="E13" s="238"/>
      <c r="F13" s="82" t="s">
        <v>68</v>
      </c>
      <c r="G13" s="66" t="s">
        <v>26</v>
      </c>
      <c r="H13" s="40" t="s">
        <v>2</v>
      </c>
      <c r="I13" s="40" t="s">
        <v>21</v>
      </c>
      <c r="J13" s="48" t="s">
        <v>21</v>
      </c>
      <c r="K13" s="237"/>
      <c r="L13" s="238"/>
      <c r="M13" s="238"/>
      <c r="N13" s="238"/>
      <c r="O13" s="238"/>
      <c r="P13" s="238"/>
      <c r="Q13" s="239"/>
    </row>
    <row r="14" spans="1:17" ht="15" customHeight="1">
      <c r="A14" s="27"/>
      <c r="B14" s="55" t="s">
        <v>12</v>
      </c>
      <c r="C14" s="14" t="s">
        <v>4</v>
      </c>
      <c r="D14" s="15" t="s">
        <v>6</v>
      </c>
      <c r="E14" s="16" t="s">
        <v>0</v>
      </c>
      <c r="F14" s="14" t="s">
        <v>57</v>
      </c>
      <c r="G14" s="67" t="s">
        <v>27</v>
      </c>
      <c r="H14" s="41" t="s">
        <v>1</v>
      </c>
      <c r="I14" s="41" t="s">
        <v>22</v>
      </c>
      <c r="J14" s="49" t="s">
        <v>14</v>
      </c>
      <c r="K14" s="14" t="s">
        <v>23</v>
      </c>
      <c r="L14" s="14" t="s">
        <v>24</v>
      </c>
      <c r="M14" s="14" t="s">
        <v>25</v>
      </c>
      <c r="N14" s="14" t="s">
        <v>7</v>
      </c>
      <c r="O14" s="249" t="s">
        <v>17</v>
      </c>
      <c r="P14" s="250"/>
      <c r="Q14" s="251"/>
    </row>
    <row r="15" spans="1:17" ht="15" customHeight="1">
      <c r="A15" s="87">
        <v>1</v>
      </c>
      <c r="B15" s="52"/>
      <c r="C15" s="20"/>
      <c r="D15" s="91"/>
      <c r="E15" s="91"/>
      <c r="F15" s="83"/>
      <c r="G15" s="68"/>
      <c r="H15" s="42"/>
      <c r="I15" s="42"/>
      <c r="J15" s="50"/>
      <c r="K15" s="46"/>
      <c r="L15" s="43"/>
      <c r="M15" s="43"/>
      <c r="N15" s="51"/>
      <c r="O15" s="167"/>
      <c r="P15" s="168"/>
      <c r="Q15" s="169"/>
    </row>
    <row r="16" spans="1:17" ht="15" customHeight="1">
      <c r="A16" s="87">
        <v>2</v>
      </c>
      <c r="B16" s="52"/>
      <c r="C16" s="20"/>
      <c r="D16" s="91"/>
      <c r="E16" s="91"/>
      <c r="F16" s="83"/>
      <c r="G16" s="68"/>
      <c r="H16" s="42"/>
      <c r="I16" s="42"/>
      <c r="J16" s="50"/>
      <c r="K16" s="46"/>
      <c r="L16" s="43"/>
      <c r="M16" s="43"/>
      <c r="N16" s="51"/>
      <c r="O16" s="167"/>
      <c r="P16" s="168"/>
      <c r="Q16" s="169"/>
    </row>
    <row r="17" spans="1:17" ht="15" customHeight="1">
      <c r="A17" s="87">
        <v>3</v>
      </c>
      <c r="B17" s="52"/>
      <c r="C17" s="20"/>
      <c r="D17" s="91"/>
      <c r="E17" s="91"/>
      <c r="F17" s="83"/>
      <c r="G17" s="68"/>
      <c r="H17" s="42"/>
      <c r="I17" s="42"/>
      <c r="J17" s="50"/>
      <c r="K17" s="46"/>
      <c r="L17" s="43"/>
      <c r="M17" s="43"/>
      <c r="N17" s="51"/>
      <c r="O17" s="167"/>
      <c r="P17" s="168"/>
      <c r="Q17" s="169"/>
    </row>
    <row r="18" spans="1:17" ht="15" customHeight="1">
      <c r="A18" s="87">
        <v>4</v>
      </c>
      <c r="B18" s="52"/>
      <c r="C18" s="20"/>
      <c r="D18" s="91"/>
      <c r="E18" s="91"/>
      <c r="F18" s="83"/>
      <c r="G18" s="68"/>
      <c r="H18" s="42"/>
      <c r="I18" s="42"/>
      <c r="J18" s="50"/>
      <c r="K18" s="46"/>
      <c r="L18" s="43"/>
      <c r="M18" s="43"/>
      <c r="N18" s="51"/>
      <c r="O18" s="167"/>
      <c r="P18" s="168"/>
      <c r="Q18" s="169"/>
    </row>
    <row r="19" spans="1:17" ht="15" customHeight="1">
      <c r="A19" s="87">
        <v>5</v>
      </c>
      <c r="B19" s="52"/>
      <c r="C19" s="20"/>
      <c r="D19" s="91"/>
      <c r="E19" s="91"/>
      <c r="F19" s="83"/>
      <c r="G19" s="68"/>
      <c r="H19" s="42"/>
      <c r="I19" s="42"/>
      <c r="J19" s="50"/>
      <c r="K19" s="46"/>
      <c r="L19" s="43"/>
      <c r="M19" s="43"/>
      <c r="N19" s="51"/>
      <c r="O19" s="167"/>
      <c r="P19" s="168"/>
      <c r="Q19" s="169"/>
    </row>
    <row r="20" spans="1:17" ht="15" customHeight="1">
      <c r="A20" s="87">
        <v>6</v>
      </c>
      <c r="B20" s="52"/>
      <c r="C20" s="20"/>
      <c r="D20" s="91"/>
      <c r="E20" s="91"/>
      <c r="F20" s="83"/>
      <c r="G20" s="68"/>
      <c r="H20" s="42"/>
      <c r="I20" s="42"/>
      <c r="J20" s="50"/>
      <c r="K20" s="46"/>
      <c r="L20" s="43"/>
      <c r="M20" s="43"/>
      <c r="N20" s="51"/>
      <c r="O20" s="167"/>
      <c r="P20" s="168"/>
      <c r="Q20" s="169"/>
    </row>
    <row r="21" spans="1:17" ht="15" customHeight="1">
      <c r="A21" s="87">
        <v>7</v>
      </c>
      <c r="B21" s="52"/>
      <c r="C21" s="20"/>
      <c r="D21" s="91"/>
      <c r="E21" s="91"/>
      <c r="F21" s="83"/>
      <c r="G21" s="68"/>
      <c r="H21" s="42"/>
      <c r="I21" s="42"/>
      <c r="J21" s="50"/>
      <c r="K21" s="46"/>
      <c r="L21" s="43"/>
      <c r="M21" s="43"/>
      <c r="N21" s="51"/>
      <c r="O21" s="167"/>
      <c r="P21" s="168"/>
      <c r="Q21" s="169"/>
    </row>
    <row r="22" spans="1:17" ht="15" customHeight="1">
      <c r="A22" s="87">
        <v>8</v>
      </c>
      <c r="B22" s="52"/>
      <c r="C22" s="20"/>
      <c r="D22" s="91"/>
      <c r="E22" s="91"/>
      <c r="F22" s="83"/>
      <c r="G22" s="68"/>
      <c r="H22" s="42"/>
      <c r="I22" s="42"/>
      <c r="J22" s="50"/>
      <c r="K22" s="46"/>
      <c r="L22" s="43"/>
      <c r="M22" s="43"/>
      <c r="N22" s="51"/>
      <c r="O22" s="167"/>
      <c r="P22" s="168"/>
      <c r="Q22" s="169"/>
    </row>
    <row r="23" spans="1:17" ht="15" customHeight="1">
      <c r="A23" s="87">
        <v>9</v>
      </c>
      <c r="B23" s="52"/>
      <c r="C23" s="20"/>
      <c r="D23" s="91"/>
      <c r="E23" s="91"/>
      <c r="F23" s="83"/>
      <c r="G23" s="68"/>
      <c r="H23" s="42"/>
      <c r="I23" s="42"/>
      <c r="J23" s="50"/>
      <c r="K23" s="46"/>
      <c r="L23" s="43"/>
      <c r="M23" s="43"/>
      <c r="N23" s="51"/>
      <c r="O23" s="167"/>
      <c r="P23" s="168"/>
      <c r="Q23" s="169"/>
    </row>
    <row r="24" spans="1:17" ht="15" customHeight="1">
      <c r="A24" s="87">
        <v>10</v>
      </c>
      <c r="B24" s="52"/>
      <c r="C24" s="20"/>
      <c r="D24" s="91"/>
      <c r="E24" s="91"/>
      <c r="F24" s="83"/>
      <c r="G24" s="68"/>
      <c r="H24" s="42"/>
      <c r="I24" s="42"/>
      <c r="J24" s="50"/>
      <c r="K24" s="46"/>
      <c r="L24" s="43"/>
      <c r="M24" s="43"/>
      <c r="N24" s="51"/>
      <c r="O24" s="167"/>
      <c r="P24" s="168"/>
      <c r="Q24" s="169"/>
    </row>
    <row r="25" spans="1:17" ht="15" customHeight="1">
      <c r="A25" s="87">
        <v>11</v>
      </c>
      <c r="B25" s="52"/>
      <c r="C25" s="20"/>
      <c r="D25" s="91"/>
      <c r="E25" s="91"/>
      <c r="F25" s="83"/>
      <c r="G25" s="68"/>
      <c r="H25" s="42"/>
      <c r="I25" s="42"/>
      <c r="J25" s="50"/>
      <c r="K25" s="46"/>
      <c r="L25" s="43"/>
      <c r="M25" s="43"/>
      <c r="N25" s="51"/>
      <c r="O25" s="167"/>
      <c r="P25" s="168"/>
      <c r="Q25" s="169"/>
    </row>
    <row r="26" spans="1:17" ht="15" customHeight="1">
      <c r="A26" s="87">
        <v>12</v>
      </c>
      <c r="B26" s="63"/>
      <c r="C26" s="64"/>
      <c r="D26" s="93"/>
      <c r="E26" s="93"/>
      <c r="F26" s="83"/>
      <c r="G26" s="68"/>
      <c r="H26" s="42"/>
      <c r="I26" s="42"/>
      <c r="J26" s="50"/>
      <c r="K26" s="46"/>
      <c r="L26" s="43"/>
      <c r="M26" s="43"/>
      <c r="N26" s="51"/>
      <c r="O26" s="167"/>
      <c r="P26" s="168"/>
      <c r="Q26" s="169"/>
    </row>
    <row r="27" spans="1:17" ht="15" customHeight="1">
      <c r="A27" s="87">
        <v>13</v>
      </c>
      <c r="B27" s="52"/>
      <c r="C27" s="20"/>
      <c r="D27" s="91"/>
      <c r="E27" s="91"/>
      <c r="F27" s="83"/>
      <c r="G27" s="68"/>
      <c r="H27" s="42"/>
      <c r="I27" s="42"/>
      <c r="J27" s="50"/>
      <c r="K27" s="46"/>
      <c r="L27" s="43"/>
      <c r="M27" s="43"/>
      <c r="N27" s="51"/>
      <c r="O27" s="167"/>
      <c r="P27" s="168"/>
      <c r="Q27" s="169"/>
    </row>
    <row r="28" spans="1:17" ht="15" customHeight="1">
      <c r="A28" s="87">
        <v>14</v>
      </c>
      <c r="B28" s="52"/>
      <c r="C28" s="20"/>
      <c r="D28" s="91"/>
      <c r="E28" s="91"/>
      <c r="F28" s="83"/>
      <c r="G28" s="68"/>
      <c r="H28" s="42"/>
      <c r="I28" s="42"/>
      <c r="J28" s="50"/>
      <c r="K28" s="46"/>
      <c r="L28" s="43"/>
      <c r="M28" s="43"/>
      <c r="N28" s="51"/>
      <c r="O28" s="167"/>
      <c r="P28" s="168"/>
      <c r="Q28" s="169"/>
    </row>
    <row r="29" spans="1:17" ht="15" customHeight="1">
      <c r="A29" s="87">
        <v>15</v>
      </c>
      <c r="B29" s="52"/>
      <c r="C29" s="20"/>
      <c r="D29" s="91"/>
      <c r="E29" s="91"/>
      <c r="F29" s="83"/>
      <c r="G29" s="68"/>
      <c r="H29" s="42"/>
      <c r="I29" s="42"/>
      <c r="J29" s="50"/>
      <c r="K29" s="46"/>
      <c r="L29" s="43"/>
      <c r="M29" s="43"/>
      <c r="N29" s="51"/>
      <c r="O29" s="167"/>
      <c r="P29" s="168"/>
      <c r="Q29" s="169"/>
    </row>
    <row r="30" spans="1:17" ht="15" customHeight="1">
      <c r="A30" s="87">
        <v>16</v>
      </c>
      <c r="B30" s="52"/>
      <c r="C30" s="20"/>
      <c r="D30" s="91"/>
      <c r="E30" s="91"/>
      <c r="F30" s="83"/>
      <c r="G30" s="68"/>
      <c r="H30" s="42"/>
      <c r="I30" s="42"/>
      <c r="J30" s="50"/>
      <c r="K30" s="46"/>
      <c r="L30" s="43"/>
      <c r="M30" s="43"/>
      <c r="N30" s="51"/>
      <c r="O30" s="167"/>
      <c r="P30" s="168"/>
      <c r="Q30" s="169"/>
    </row>
    <row r="31" spans="1:17" ht="15" customHeight="1">
      <c r="A31" s="87">
        <v>17</v>
      </c>
      <c r="B31" s="52"/>
      <c r="C31" s="20"/>
      <c r="D31" s="91"/>
      <c r="E31" s="91"/>
      <c r="F31" s="83"/>
      <c r="G31" s="68"/>
      <c r="H31" s="42"/>
      <c r="I31" s="42"/>
      <c r="J31" s="50"/>
      <c r="K31" s="46"/>
      <c r="L31" s="43"/>
      <c r="M31" s="43"/>
      <c r="N31" s="51"/>
      <c r="O31" s="167"/>
      <c r="P31" s="168"/>
      <c r="Q31" s="169"/>
    </row>
    <row r="32" spans="1:17" ht="15" customHeight="1">
      <c r="A32" s="87">
        <v>18</v>
      </c>
      <c r="B32" s="52"/>
      <c r="C32" s="20"/>
      <c r="D32" s="91"/>
      <c r="E32" s="91"/>
      <c r="F32" s="83"/>
      <c r="G32" s="68"/>
      <c r="H32" s="42"/>
      <c r="I32" s="42"/>
      <c r="J32" s="50"/>
      <c r="K32" s="46"/>
      <c r="L32" s="43"/>
      <c r="M32" s="43"/>
      <c r="N32" s="51"/>
      <c r="O32" s="167"/>
      <c r="P32" s="168"/>
      <c r="Q32" s="169"/>
    </row>
    <row r="33" spans="1:17" ht="15" customHeight="1">
      <c r="A33" s="87">
        <v>19</v>
      </c>
      <c r="B33" s="52"/>
      <c r="C33" s="20"/>
      <c r="D33" s="91"/>
      <c r="E33" s="91"/>
      <c r="F33" s="83"/>
      <c r="G33" s="68"/>
      <c r="H33" s="42"/>
      <c r="I33" s="42"/>
      <c r="J33" s="50"/>
      <c r="K33" s="46"/>
      <c r="L33" s="43"/>
      <c r="M33" s="43"/>
      <c r="N33" s="51"/>
      <c r="O33" s="167"/>
      <c r="P33" s="168"/>
      <c r="Q33" s="169"/>
    </row>
    <row r="34" spans="1:17" ht="15" customHeight="1">
      <c r="A34" s="87">
        <v>20</v>
      </c>
      <c r="B34" s="52"/>
      <c r="C34" s="20"/>
      <c r="D34" s="91"/>
      <c r="E34" s="91"/>
      <c r="F34" s="83"/>
      <c r="G34" s="68"/>
      <c r="H34" s="42"/>
      <c r="I34" s="42"/>
      <c r="J34" s="50"/>
      <c r="K34" s="46"/>
      <c r="L34" s="43"/>
      <c r="M34" s="43"/>
      <c r="N34" s="51"/>
      <c r="O34" s="167"/>
      <c r="P34" s="168"/>
      <c r="Q34" s="169"/>
    </row>
    <row r="35" spans="1:16" ht="15" customHeight="1">
      <c r="A35" s="17"/>
      <c r="B35" s="18"/>
      <c r="C35" s="19"/>
      <c r="D35" s="19"/>
      <c r="E35" s="18"/>
      <c r="F35" s="18"/>
      <c r="G35" s="18"/>
      <c r="H35" s="18"/>
      <c r="I35" s="18"/>
      <c r="J35" s="33"/>
      <c r="K35" s="33"/>
      <c r="L35" s="33"/>
      <c r="M35" s="33"/>
      <c r="N35" s="33"/>
      <c r="O35" s="33"/>
      <c r="P35" s="33"/>
    </row>
    <row r="36" spans="3:17" ht="15" customHeight="1">
      <c r="C36" s="98"/>
      <c r="D36" s="99"/>
      <c r="E36" s="99" t="s">
        <v>47</v>
      </c>
      <c r="F36" s="99" t="s">
        <v>48</v>
      </c>
      <c r="G36" s="164" t="s">
        <v>7</v>
      </c>
      <c r="H36" s="165"/>
      <c r="M36" s="13"/>
      <c r="N36" s="7"/>
      <c r="O36" s="7"/>
      <c r="P36" s="7"/>
      <c r="Q36" s="7"/>
    </row>
    <row r="37" spans="3:17" ht="15" customHeight="1">
      <c r="C37" s="108" t="s">
        <v>49</v>
      </c>
      <c r="D37" s="110" t="s">
        <v>54</v>
      </c>
      <c r="E37" s="111">
        <f>$P$5</f>
        <v>150</v>
      </c>
      <c r="F37" s="112">
        <f>COUNTIF($C$15:$C$34,$C$37)</f>
        <v>0</v>
      </c>
      <c r="G37" s="160">
        <f>F37*E37</f>
        <v>0</v>
      </c>
      <c r="H37" s="161"/>
      <c r="M37" s="13"/>
      <c r="N37" s="7"/>
      <c r="O37" s="7"/>
      <c r="P37" s="7"/>
      <c r="Q37" s="7"/>
    </row>
    <row r="38" spans="3:17" ht="15" customHeight="1">
      <c r="C38" s="109" t="s">
        <v>50</v>
      </c>
      <c r="D38" s="113" t="s">
        <v>55</v>
      </c>
      <c r="E38" s="114">
        <f>$P$5</f>
        <v>150</v>
      </c>
      <c r="F38" s="115">
        <f>COUNTIF($C$16:$C$35,$C$38)</f>
        <v>0</v>
      </c>
      <c r="G38" s="162">
        <f>F38*E38</f>
        <v>0</v>
      </c>
      <c r="H38" s="163"/>
      <c r="M38" s="13"/>
      <c r="N38" s="7"/>
      <c r="O38" s="7"/>
      <c r="P38" s="7"/>
      <c r="Q38" s="7"/>
    </row>
    <row r="39" spans="3:17" ht="19.5" customHeight="1">
      <c r="C39" s="100"/>
      <c r="D39" s="100"/>
      <c r="E39" s="131" t="s">
        <v>51</v>
      </c>
      <c r="F39" s="132">
        <f>F37+F38</f>
        <v>0</v>
      </c>
      <c r="G39" s="174">
        <f>G38+G37</f>
        <v>0</v>
      </c>
      <c r="H39" s="175"/>
      <c r="M39" s="13"/>
      <c r="N39" s="7"/>
      <c r="O39" s="7"/>
      <c r="P39" s="7"/>
      <c r="Q39" s="7"/>
    </row>
    <row r="40" spans="7:17" ht="15" customHeight="1" thickBot="1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22" ht="15" customHeight="1">
      <c r="A41" s="28"/>
      <c r="B41" s="88" t="s">
        <v>10</v>
      </c>
      <c r="C41" s="29"/>
      <c r="D41" s="170" t="s">
        <v>19</v>
      </c>
      <c r="E41" s="171"/>
      <c r="F41" s="32"/>
      <c r="G41" s="7"/>
      <c r="H41" s="7"/>
      <c r="I41" s="7"/>
      <c r="J41" s="7"/>
      <c r="K41" s="7"/>
      <c r="L41" s="7"/>
      <c r="M41" s="7"/>
      <c r="N41" s="7"/>
      <c r="O41" s="7"/>
      <c r="P41" s="138"/>
      <c r="Q41" s="138"/>
      <c r="R41" s="138"/>
      <c r="S41" s="138"/>
      <c r="T41" s="138"/>
      <c r="U41" s="138"/>
      <c r="V41" s="138"/>
    </row>
    <row r="42" spans="1:22" ht="15" customHeight="1">
      <c r="A42" s="30"/>
      <c r="B42" s="89" t="s">
        <v>11</v>
      </c>
      <c r="C42" s="21" t="s">
        <v>3</v>
      </c>
      <c r="D42" s="172"/>
      <c r="E42" s="173"/>
      <c r="F42" s="32"/>
      <c r="G42" s="7"/>
      <c r="H42" s="7"/>
      <c r="I42" s="7"/>
      <c r="J42" s="7"/>
      <c r="K42" s="7"/>
      <c r="L42" s="7"/>
      <c r="M42" s="7"/>
      <c r="N42" s="7"/>
      <c r="O42" s="7"/>
      <c r="P42" s="138"/>
      <c r="Q42" s="138"/>
      <c r="R42" s="138"/>
      <c r="S42" s="138"/>
      <c r="T42" s="138"/>
      <c r="U42" s="138"/>
      <c r="V42" s="138"/>
    </row>
    <row r="43" spans="1:22" ht="15" customHeight="1">
      <c r="A43" s="31"/>
      <c r="B43" s="90" t="s">
        <v>12</v>
      </c>
      <c r="C43" s="22" t="s">
        <v>4</v>
      </c>
      <c r="D43" s="23" t="s">
        <v>6</v>
      </c>
      <c r="E43" s="35" t="s">
        <v>0</v>
      </c>
      <c r="F43" s="32"/>
      <c r="G43" s="137" t="s">
        <v>88</v>
      </c>
      <c r="H43" s="7"/>
      <c r="I43" s="7"/>
      <c r="J43" s="7"/>
      <c r="K43" s="7"/>
      <c r="L43" s="7"/>
      <c r="M43" s="7"/>
      <c r="N43" s="7"/>
      <c r="O43" s="7"/>
      <c r="P43" s="138"/>
      <c r="Q43" s="138"/>
      <c r="R43" s="138"/>
      <c r="S43" s="138"/>
      <c r="T43" s="138"/>
      <c r="U43" s="138"/>
      <c r="V43" s="138"/>
    </row>
    <row r="44" spans="1:22" ht="15" customHeight="1">
      <c r="A44" s="86">
        <v>1</v>
      </c>
      <c r="B44" s="52"/>
      <c r="C44" s="20"/>
      <c r="D44" s="91"/>
      <c r="E44" s="92"/>
      <c r="F44" s="32"/>
      <c r="G44" s="137" t="s">
        <v>89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2" ht="15" customHeight="1">
      <c r="A45" s="86">
        <v>2</v>
      </c>
      <c r="B45" s="52"/>
      <c r="C45" s="20"/>
      <c r="D45" s="91"/>
      <c r="E45" s="92"/>
      <c r="F45" s="32"/>
      <c r="G45" s="137" t="s">
        <v>90</v>
      </c>
      <c r="H45" s="138"/>
      <c r="I45" s="138"/>
      <c r="J45" s="138"/>
      <c r="K45" s="138"/>
      <c r="L45" s="138"/>
      <c r="M45" s="138"/>
      <c r="N45" s="138"/>
      <c r="O45" s="138"/>
      <c r="P45" s="77"/>
      <c r="Q45" s="77"/>
      <c r="R45" s="77"/>
      <c r="S45" s="77"/>
      <c r="T45" s="77"/>
      <c r="U45" s="77"/>
      <c r="V45" s="77"/>
    </row>
    <row r="46" spans="1:22" ht="15" customHeight="1">
      <c r="A46" s="86">
        <v>3</v>
      </c>
      <c r="B46" s="52"/>
      <c r="C46" s="20"/>
      <c r="D46" s="91"/>
      <c r="E46" s="92"/>
      <c r="F46" s="32"/>
      <c r="G46" s="7"/>
      <c r="H46" s="138"/>
      <c r="I46" s="138"/>
      <c r="J46" s="138"/>
      <c r="K46" s="138"/>
      <c r="L46" s="138"/>
      <c r="M46" s="138"/>
      <c r="N46" s="138"/>
      <c r="O46" s="138"/>
      <c r="P46" s="77"/>
      <c r="Q46" s="77"/>
      <c r="R46" s="77"/>
      <c r="S46" s="77"/>
      <c r="T46" s="77"/>
      <c r="U46" s="77"/>
      <c r="V46" s="77"/>
    </row>
    <row r="47" spans="1:17" ht="15" customHeight="1">
      <c r="A47" s="86">
        <v>4</v>
      </c>
      <c r="B47" s="52"/>
      <c r="C47" s="20"/>
      <c r="D47" s="91"/>
      <c r="E47" s="92"/>
      <c r="F47" s="32"/>
      <c r="G47" s="10" t="s">
        <v>91</v>
      </c>
      <c r="H47" s="138"/>
      <c r="I47" s="138"/>
      <c r="J47" s="138"/>
      <c r="K47" s="138"/>
      <c r="L47" s="138"/>
      <c r="M47" s="138"/>
      <c r="N47" s="138"/>
      <c r="O47" s="138"/>
      <c r="P47" s="7"/>
      <c r="Q47" s="7"/>
    </row>
    <row r="48" spans="1:17" ht="15" customHeight="1">
      <c r="A48" s="86">
        <v>5</v>
      </c>
      <c r="B48" s="52"/>
      <c r="C48" s="20"/>
      <c r="D48" s="91"/>
      <c r="E48" s="92"/>
      <c r="F48" s="32"/>
      <c r="G48" s="10" t="s">
        <v>92</v>
      </c>
      <c r="H48" s="77"/>
      <c r="I48" s="77"/>
      <c r="J48" s="77"/>
      <c r="K48" s="77"/>
      <c r="L48" s="77"/>
      <c r="M48" s="77"/>
      <c r="N48" s="77"/>
      <c r="O48" s="77"/>
      <c r="P48" s="7"/>
      <c r="Q48" s="7"/>
    </row>
    <row r="49" spans="1:17" ht="15" customHeight="1">
      <c r="A49" s="86">
        <v>6</v>
      </c>
      <c r="B49" s="52"/>
      <c r="C49" s="20"/>
      <c r="D49" s="91"/>
      <c r="E49" s="92"/>
      <c r="F49" s="32"/>
      <c r="G49" s="10" t="s">
        <v>93</v>
      </c>
      <c r="H49" s="77"/>
      <c r="I49" s="77"/>
      <c r="J49" s="77"/>
      <c r="K49" s="77"/>
      <c r="L49" s="77"/>
      <c r="M49" s="77"/>
      <c r="N49" s="77"/>
      <c r="O49" s="77"/>
      <c r="P49" s="7"/>
      <c r="Q49" s="7"/>
    </row>
    <row r="50" spans="1:17" ht="15" customHeight="1">
      <c r="A50" s="86">
        <v>7</v>
      </c>
      <c r="B50" s="52"/>
      <c r="C50" s="20"/>
      <c r="D50" s="91"/>
      <c r="E50" s="92"/>
      <c r="F50" s="3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86">
        <v>8</v>
      </c>
      <c r="B51" s="52"/>
      <c r="C51" s="20"/>
      <c r="D51" s="91"/>
      <c r="E51" s="92"/>
      <c r="F51" s="32"/>
      <c r="G51" s="7"/>
      <c r="H51" s="140"/>
      <c r="I51" s="7"/>
      <c r="J51" s="7"/>
      <c r="K51" s="139" t="s">
        <v>8</v>
      </c>
      <c r="L51" s="141" t="s">
        <v>9</v>
      </c>
      <c r="M51" s="107"/>
      <c r="N51" s="7"/>
      <c r="O51" s="7"/>
      <c r="P51" s="7"/>
      <c r="Q51" s="7"/>
    </row>
    <row r="52" spans="1:17" ht="15" customHeight="1">
      <c r="A52" s="86">
        <v>9</v>
      </c>
      <c r="B52" s="52"/>
      <c r="C52" s="20"/>
      <c r="D52" s="91"/>
      <c r="E52" s="92"/>
      <c r="F52" s="32"/>
      <c r="G52" s="7"/>
      <c r="H52" s="140"/>
      <c r="I52" s="7"/>
      <c r="J52" s="7"/>
      <c r="K52" s="139" t="s">
        <v>87</v>
      </c>
      <c r="L52" s="75" t="s">
        <v>53</v>
      </c>
      <c r="M52" s="76"/>
      <c r="N52" s="7"/>
      <c r="O52" s="7"/>
      <c r="P52" s="7"/>
      <c r="Q52" s="7"/>
    </row>
    <row r="53" spans="1:17" ht="15" customHeight="1">
      <c r="A53" s="86">
        <v>10</v>
      </c>
      <c r="B53" s="52"/>
      <c r="C53" s="20"/>
      <c r="D53" s="91"/>
      <c r="E53" s="92"/>
      <c r="F53" s="32"/>
      <c r="G53" s="33"/>
      <c r="H53" s="8"/>
      <c r="I53" s="7"/>
      <c r="J53" s="7"/>
      <c r="K53" s="8"/>
      <c r="L53" s="142" t="s">
        <v>52</v>
      </c>
      <c r="M53" s="143"/>
      <c r="N53" s="7"/>
      <c r="O53" s="7"/>
      <c r="P53" s="7"/>
      <c r="Q53" s="7"/>
    </row>
    <row r="54" ht="15" customHeight="1" thickBot="1"/>
    <row r="55" spans="1:25" ht="25.5" customHeight="1">
      <c r="A55" s="136"/>
      <c r="B55" s="256" t="s">
        <v>63</v>
      </c>
      <c r="C55" s="257"/>
      <c r="D55" s="270" t="s">
        <v>81</v>
      </c>
      <c r="E55" s="271"/>
      <c r="F55" s="271"/>
      <c r="G55" s="271"/>
      <c r="H55" s="271"/>
      <c r="I55" s="271"/>
      <c r="J55" s="271"/>
      <c r="K55" s="271"/>
      <c r="L55" s="271"/>
      <c r="M55" s="271"/>
      <c r="N55" s="279" t="s">
        <v>77</v>
      </c>
      <c r="O55" s="280"/>
      <c r="P55" s="276" t="s">
        <v>58</v>
      </c>
      <c r="Q55" s="277"/>
      <c r="R55" s="278"/>
      <c r="S55" s="276" t="s">
        <v>78</v>
      </c>
      <c r="T55" s="277"/>
      <c r="U55" s="278"/>
      <c r="V55" s="101"/>
      <c r="W55" s="102"/>
      <c r="X55" s="103"/>
      <c r="Y55" s="133" t="s">
        <v>7</v>
      </c>
    </row>
    <row r="56" spans="1:25" ht="12.75" customHeight="1">
      <c r="A56" s="144" t="s">
        <v>84</v>
      </c>
      <c r="B56" s="268" t="s">
        <v>64</v>
      </c>
      <c r="C56" s="269"/>
      <c r="D56" s="264" t="s">
        <v>38</v>
      </c>
      <c r="E56" s="264" t="s">
        <v>70</v>
      </c>
      <c r="F56" s="273"/>
      <c r="G56" s="275" t="s">
        <v>33</v>
      </c>
      <c r="H56" s="275"/>
      <c r="I56" s="275" t="s">
        <v>32</v>
      </c>
      <c r="J56" s="275"/>
      <c r="K56" s="266" t="s">
        <v>34</v>
      </c>
      <c r="L56" s="266" t="s">
        <v>35</v>
      </c>
      <c r="M56" s="266"/>
      <c r="N56" s="284" t="s">
        <v>79</v>
      </c>
      <c r="O56" s="285"/>
      <c r="P56" s="104" t="s">
        <v>60</v>
      </c>
      <c r="Q56" s="84" t="s">
        <v>71</v>
      </c>
      <c r="R56" s="84" t="s">
        <v>72</v>
      </c>
      <c r="S56" s="104" t="s">
        <v>60</v>
      </c>
      <c r="T56" s="84" t="s">
        <v>71</v>
      </c>
      <c r="U56" s="105" t="s">
        <v>72</v>
      </c>
      <c r="V56" s="282" t="s">
        <v>75</v>
      </c>
      <c r="W56" s="85" t="s">
        <v>7</v>
      </c>
      <c r="X56" s="281" t="s">
        <v>59</v>
      </c>
      <c r="Y56" s="134" t="s">
        <v>76</v>
      </c>
    </row>
    <row r="57" spans="1:25" ht="12.75" customHeight="1">
      <c r="A57" s="145"/>
      <c r="B57" s="254" t="s">
        <v>65</v>
      </c>
      <c r="C57" s="255"/>
      <c r="D57" s="265"/>
      <c r="E57" s="274"/>
      <c r="F57" s="274"/>
      <c r="G57" s="274"/>
      <c r="H57" s="274"/>
      <c r="I57" s="274"/>
      <c r="J57" s="274"/>
      <c r="K57" s="267"/>
      <c r="L57" s="267"/>
      <c r="M57" s="267"/>
      <c r="N57" s="286"/>
      <c r="O57" s="285"/>
      <c r="P57" s="104" t="s">
        <v>61</v>
      </c>
      <c r="Q57" s="84" t="s">
        <v>69</v>
      </c>
      <c r="R57" s="84" t="s">
        <v>73</v>
      </c>
      <c r="S57" s="104" t="s">
        <v>61</v>
      </c>
      <c r="T57" s="84" t="s">
        <v>69</v>
      </c>
      <c r="U57" s="105" t="s">
        <v>74</v>
      </c>
      <c r="V57" s="283"/>
      <c r="W57" s="85" t="s">
        <v>62</v>
      </c>
      <c r="X57" s="223"/>
      <c r="Y57" s="135" t="s">
        <v>80</v>
      </c>
    </row>
    <row r="58" spans="1:25" ht="12" customHeight="1">
      <c r="A58" s="207">
        <v>1</v>
      </c>
      <c r="B58" s="210"/>
      <c r="C58" s="211"/>
      <c r="D58" s="216"/>
      <c r="E58" s="258" t="s">
        <v>85</v>
      </c>
      <c r="F58" s="259"/>
      <c r="G58" s="198"/>
      <c r="H58" s="199"/>
      <c r="I58" s="198"/>
      <c r="J58" s="199"/>
      <c r="K58" s="204">
        <f>IF(AND($I58&gt;$G58,$I58&gt;DATE(2021,1,1),$G58&gt;DATE(2021,1,1)),$I58-$G58,0)</f>
        <v>0</v>
      </c>
      <c r="L58" s="176"/>
      <c r="M58" s="177"/>
      <c r="N58" s="224" t="str">
        <f aca="true" t="shared" si="0" ref="N58:N93">$E58</f>
        <v>1. </v>
      </c>
      <c r="O58" s="225"/>
      <c r="P58" s="116"/>
      <c r="Q58" s="117"/>
      <c r="R58" s="118"/>
      <c r="S58" s="116"/>
      <c r="T58" s="117"/>
      <c r="U58" s="119"/>
      <c r="V58" s="120"/>
      <c r="W58" s="226">
        <f>IF(OR($P58="si",$P58="s"),1,0)+IF(OR($P59="si",$P59="s"),1,0)+IF(OR($P60="si",$P60="s"),1,0)+IF(OR($S58="si",$S58="s"),1,0)+IF(OR($S59="si",$S59="s"),1,0)+IF(OR($S60="si",$S60="s"),1,0)</f>
        <v>0</v>
      </c>
      <c r="X58" s="229"/>
      <c r="Y58" s="221">
        <f>IF(AND($K58&gt;0,$L58&gt;0),$L58*$K58,0)+$W58*$X58</f>
        <v>0</v>
      </c>
    </row>
    <row r="59" spans="1:25" ht="12" customHeight="1">
      <c r="A59" s="208"/>
      <c r="B59" s="212"/>
      <c r="C59" s="213"/>
      <c r="D59" s="217"/>
      <c r="E59" s="260" t="s">
        <v>86</v>
      </c>
      <c r="F59" s="261"/>
      <c r="G59" s="200"/>
      <c r="H59" s="201"/>
      <c r="I59" s="200"/>
      <c r="J59" s="201"/>
      <c r="K59" s="205"/>
      <c r="L59" s="178"/>
      <c r="M59" s="179"/>
      <c r="N59" s="232" t="str">
        <f t="shared" si="0"/>
        <v>2. </v>
      </c>
      <c r="O59" s="233"/>
      <c r="P59" s="121"/>
      <c r="Q59" s="122"/>
      <c r="R59" s="123"/>
      <c r="S59" s="121"/>
      <c r="T59" s="122"/>
      <c r="U59" s="124"/>
      <c r="V59" s="125"/>
      <c r="W59" s="227"/>
      <c r="X59" s="230"/>
      <c r="Y59" s="222"/>
    </row>
    <row r="60" spans="1:25" ht="12" customHeight="1">
      <c r="A60" s="209"/>
      <c r="B60" s="214"/>
      <c r="C60" s="215"/>
      <c r="D60" s="218"/>
      <c r="E60" s="262" t="s">
        <v>66</v>
      </c>
      <c r="F60" s="263"/>
      <c r="G60" s="202"/>
      <c r="H60" s="203"/>
      <c r="I60" s="202"/>
      <c r="J60" s="203"/>
      <c r="K60" s="206"/>
      <c r="L60" s="180"/>
      <c r="M60" s="181"/>
      <c r="N60" s="252" t="str">
        <f t="shared" si="0"/>
        <v>3. </v>
      </c>
      <c r="O60" s="253"/>
      <c r="P60" s="126"/>
      <c r="Q60" s="127"/>
      <c r="R60" s="128"/>
      <c r="S60" s="126"/>
      <c r="T60" s="127"/>
      <c r="U60" s="129"/>
      <c r="V60" s="130"/>
      <c r="W60" s="228"/>
      <c r="X60" s="231"/>
      <c r="Y60" s="223"/>
    </row>
    <row r="61" spans="1:25" ht="12" customHeight="1">
      <c r="A61" s="207">
        <v>2</v>
      </c>
      <c r="B61" s="210"/>
      <c r="C61" s="211"/>
      <c r="D61" s="216"/>
      <c r="E61" s="258" t="s">
        <v>85</v>
      </c>
      <c r="F61" s="259"/>
      <c r="G61" s="198"/>
      <c r="H61" s="199"/>
      <c r="I61" s="198"/>
      <c r="J61" s="199"/>
      <c r="K61" s="204">
        <f>IF(AND($I61&gt;$G61,$I61&gt;DATE(2021,1,1),$G61&gt;DATE(2021,1,1)),$I61-$G61,0)</f>
        <v>0</v>
      </c>
      <c r="L61" s="176"/>
      <c r="M61" s="177"/>
      <c r="N61" s="224" t="str">
        <f t="shared" si="0"/>
        <v>1. </v>
      </c>
      <c r="O61" s="225"/>
      <c r="P61" s="116"/>
      <c r="Q61" s="117"/>
      <c r="R61" s="118"/>
      <c r="S61" s="116"/>
      <c r="T61" s="117"/>
      <c r="U61" s="119"/>
      <c r="V61" s="120"/>
      <c r="W61" s="226">
        <f>IF(OR($P61="si",$P61="s"),1,0)+IF(OR($P62="si",$P62="s"),1,0)+IF(OR($P63="si",$P63="s"),1,0)+IF(OR($S61="si",$S61="s"),1,0)+IF(OR($S62="si",$S62="s"),1,0)+IF(OR($S63="si",$S63="s"),1,0)</f>
        <v>0</v>
      </c>
      <c r="X61" s="229"/>
      <c r="Y61" s="221">
        <f>IF(AND($K61&gt;0,$L61&gt;0),$L61*$K61,0)+$W61*$X61</f>
        <v>0</v>
      </c>
    </row>
    <row r="62" spans="1:25" ht="12" customHeight="1">
      <c r="A62" s="208"/>
      <c r="B62" s="212"/>
      <c r="C62" s="213"/>
      <c r="D62" s="217"/>
      <c r="E62" s="260" t="s">
        <v>86</v>
      </c>
      <c r="F62" s="261"/>
      <c r="G62" s="200"/>
      <c r="H62" s="201"/>
      <c r="I62" s="200"/>
      <c r="J62" s="201"/>
      <c r="K62" s="205"/>
      <c r="L62" s="178"/>
      <c r="M62" s="179"/>
      <c r="N62" s="232" t="str">
        <f t="shared" si="0"/>
        <v>2. </v>
      </c>
      <c r="O62" s="233"/>
      <c r="P62" s="121"/>
      <c r="Q62" s="122"/>
      <c r="R62" s="123"/>
      <c r="S62" s="121"/>
      <c r="T62" s="122"/>
      <c r="U62" s="124"/>
      <c r="V62" s="125"/>
      <c r="W62" s="227"/>
      <c r="X62" s="230"/>
      <c r="Y62" s="222"/>
    </row>
    <row r="63" spans="1:25" ht="12" customHeight="1">
      <c r="A63" s="209"/>
      <c r="B63" s="214"/>
      <c r="C63" s="215"/>
      <c r="D63" s="218"/>
      <c r="E63" s="262" t="s">
        <v>66</v>
      </c>
      <c r="F63" s="263"/>
      <c r="G63" s="202"/>
      <c r="H63" s="203"/>
      <c r="I63" s="202"/>
      <c r="J63" s="203"/>
      <c r="K63" s="206"/>
      <c r="L63" s="180"/>
      <c r="M63" s="181"/>
      <c r="N63" s="252" t="str">
        <f t="shared" si="0"/>
        <v>3. </v>
      </c>
      <c r="O63" s="253"/>
      <c r="P63" s="126"/>
      <c r="Q63" s="127"/>
      <c r="R63" s="128"/>
      <c r="S63" s="126"/>
      <c r="T63" s="127"/>
      <c r="U63" s="129"/>
      <c r="V63" s="130"/>
      <c r="W63" s="228"/>
      <c r="X63" s="231"/>
      <c r="Y63" s="223"/>
    </row>
    <row r="64" spans="1:25" ht="12" customHeight="1">
      <c r="A64" s="207">
        <v>3</v>
      </c>
      <c r="B64" s="210"/>
      <c r="C64" s="211"/>
      <c r="D64" s="216"/>
      <c r="E64" s="258" t="s">
        <v>85</v>
      </c>
      <c r="F64" s="259"/>
      <c r="G64" s="198"/>
      <c r="H64" s="199"/>
      <c r="I64" s="198"/>
      <c r="J64" s="199"/>
      <c r="K64" s="204">
        <f>IF(AND($I64&gt;$G64,$I64&gt;DATE(2021,1,1),$G64&gt;DATE(2021,1,1)),$I64-$G64,0)</f>
        <v>0</v>
      </c>
      <c r="L64" s="176"/>
      <c r="M64" s="177"/>
      <c r="N64" s="224" t="str">
        <f t="shared" si="0"/>
        <v>1. </v>
      </c>
      <c r="O64" s="225"/>
      <c r="P64" s="116"/>
      <c r="Q64" s="117"/>
      <c r="R64" s="118"/>
      <c r="S64" s="116"/>
      <c r="T64" s="117"/>
      <c r="U64" s="119"/>
      <c r="V64" s="120"/>
      <c r="W64" s="226">
        <f>IF(OR($P64="si",$P64="s"),1,0)+IF(OR($P65="si",$P65="s"),1,0)+IF(OR($P66="si",$P66="s"),1,0)+IF(OR($S64="si",$S64="s"),1,0)+IF(OR($S65="si",$S65="s"),1,0)+IF(OR($S66="si",$S66="s"),1,0)</f>
        <v>0</v>
      </c>
      <c r="X64" s="229"/>
      <c r="Y64" s="221">
        <f>IF(AND($K64&gt;0,$L64&gt;0),$L64*$K64,0)+$W64*$X64</f>
        <v>0</v>
      </c>
    </row>
    <row r="65" spans="1:25" ht="12" customHeight="1">
      <c r="A65" s="208"/>
      <c r="B65" s="212"/>
      <c r="C65" s="213"/>
      <c r="D65" s="217"/>
      <c r="E65" s="260" t="s">
        <v>86</v>
      </c>
      <c r="F65" s="261"/>
      <c r="G65" s="200"/>
      <c r="H65" s="201"/>
      <c r="I65" s="200"/>
      <c r="J65" s="201"/>
      <c r="K65" s="205"/>
      <c r="L65" s="178"/>
      <c r="M65" s="179"/>
      <c r="N65" s="232" t="str">
        <f t="shared" si="0"/>
        <v>2. </v>
      </c>
      <c r="O65" s="233"/>
      <c r="P65" s="121"/>
      <c r="Q65" s="122"/>
      <c r="R65" s="123"/>
      <c r="S65" s="121"/>
      <c r="T65" s="122"/>
      <c r="U65" s="124"/>
      <c r="V65" s="125"/>
      <c r="W65" s="227"/>
      <c r="X65" s="230"/>
      <c r="Y65" s="222"/>
    </row>
    <row r="66" spans="1:25" ht="12" customHeight="1">
      <c r="A66" s="209"/>
      <c r="B66" s="214"/>
      <c r="C66" s="215"/>
      <c r="D66" s="218"/>
      <c r="E66" s="262" t="s">
        <v>66</v>
      </c>
      <c r="F66" s="263"/>
      <c r="G66" s="202"/>
      <c r="H66" s="203"/>
      <c r="I66" s="202"/>
      <c r="J66" s="203"/>
      <c r="K66" s="206"/>
      <c r="L66" s="180"/>
      <c r="M66" s="181"/>
      <c r="N66" s="252" t="str">
        <f t="shared" si="0"/>
        <v>3. </v>
      </c>
      <c r="O66" s="253"/>
      <c r="P66" s="126"/>
      <c r="Q66" s="127"/>
      <c r="R66" s="128"/>
      <c r="S66" s="126"/>
      <c r="T66" s="127"/>
      <c r="U66" s="129"/>
      <c r="V66" s="130"/>
      <c r="W66" s="228"/>
      <c r="X66" s="231"/>
      <c r="Y66" s="223"/>
    </row>
    <row r="67" spans="1:25" ht="12" customHeight="1">
      <c r="A67" s="207">
        <v>4</v>
      </c>
      <c r="B67" s="210"/>
      <c r="C67" s="211"/>
      <c r="D67" s="216"/>
      <c r="E67" s="258" t="s">
        <v>85</v>
      </c>
      <c r="F67" s="259"/>
      <c r="G67" s="198"/>
      <c r="H67" s="199"/>
      <c r="I67" s="198"/>
      <c r="J67" s="199"/>
      <c r="K67" s="204">
        <f>IF(AND($I67&gt;$G67,$I67&gt;DATE(2021,1,1),$G67&gt;DATE(2021,1,1)),$I67-$G67,0)</f>
        <v>0</v>
      </c>
      <c r="L67" s="176"/>
      <c r="M67" s="177"/>
      <c r="N67" s="224" t="str">
        <f t="shared" si="0"/>
        <v>1. </v>
      </c>
      <c r="O67" s="225"/>
      <c r="P67" s="116"/>
      <c r="Q67" s="117"/>
      <c r="R67" s="118"/>
      <c r="S67" s="116"/>
      <c r="T67" s="117"/>
      <c r="U67" s="119"/>
      <c r="V67" s="120"/>
      <c r="W67" s="226">
        <f>IF(OR($P67="si",$P67="s"),1,0)+IF(OR($P68="si",$P68="s"),1,0)+IF(OR($P69="si",$P69="s"),1,0)+IF(OR($S67="si",$S67="s"),1,0)+IF(OR($S68="si",$S68="s"),1,0)+IF(OR($S69="si",$S69="s"),1,0)</f>
        <v>0</v>
      </c>
      <c r="X67" s="229"/>
      <c r="Y67" s="221">
        <f>IF(AND($K67&gt;0,$L67&gt;0),$L67*$K67,0)+$W67*$X67</f>
        <v>0</v>
      </c>
    </row>
    <row r="68" spans="1:25" ht="12" customHeight="1">
      <c r="A68" s="208"/>
      <c r="B68" s="212"/>
      <c r="C68" s="213"/>
      <c r="D68" s="217"/>
      <c r="E68" s="260" t="s">
        <v>86</v>
      </c>
      <c r="F68" s="261"/>
      <c r="G68" s="200"/>
      <c r="H68" s="201"/>
      <c r="I68" s="200"/>
      <c r="J68" s="201"/>
      <c r="K68" s="205"/>
      <c r="L68" s="178"/>
      <c r="M68" s="179"/>
      <c r="N68" s="232" t="str">
        <f t="shared" si="0"/>
        <v>2. </v>
      </c>
      <c r="O68" s="233"/>
      <c r="P68" s="121"/>
      <c r="Q68" s="122"/>
      <c r="R68" s="123"/>
      <c r="S68" s="121"/>
      <c r="T68" s="122"/>
      <c r="U68" s="124"/>
      <c r="V68" s="125"/>
      <c r="W68" s="227"/>
      <c r="X68" s="230"/>
      <c r="Y68" s="222"/>
    </row>
    <row r="69" spans="1:25" ht="12" customHeight="1">
      <c r="A69" s="209"/>
      <c r="B69" s="214"/>
      <c r="C69" s="215"/>
      <c r="D69" s="218"/>
      <c r="E69" s="262" t="s">
        <v>66</v>
      </c>
      <c r="F69" s="263"/>
      <c r="G69" s="202"/>
      <c r="H69" s="203"/>
      <c r="I69" s="202"/>
      <c r="J69" s="203"/>
      <c r="K69" s="206"/>
      <c r="L69" s="180"/>
      <c r="M69" s="181"/>
      <c r="N69" s="252" t="str">
        <f t="shared" si="0"/>
        <v>3. </v>
      </c>
      <c r="O69" s="253"/>
      <c r="P69" s="126"/>
      <c r="Q69" s="127"/>
      <c r="R69" s="128"/>
      <c r="S69" s="126"/>
      <c r="T69" s="127"/>
      <c r="U69" s="129"/>
      <c r="V69" s="130"/>
      <c r="W69" s="228"/>
      <c r="X69" s="231"/>
      <c r="Y69" s="223"/>
    </row>
    <row r="70" spans="1:25" ht="12" customHeight="1">
      <c r="A70" s="207">
        <v>5</v>
      </c>
      <c r="B70" s="210"/>
      <c r="C70" s="211"/>
      <c r="D70" s="216"/>
      <c r="E70" s="258" t="s">
        <v>85</v>
      </c>
      <c r="F70" s="259"/>
      <c r="G70" s="198"/>
      <c r="H70" s="199"/>
      <c r="I70" s="198"/>
      <c r="J70" s="199"/>
      <c r="K70" s="204">
        <f>IF(AND($I70&gt;$G70,$I70&gt;DATE(2021,1,1),$G70&gt;DATE(2021,1,1)),$I70-$G70,0)</f>
        <v>0</v>
      </c>
      <c r="L70" s="176"/>
      <c r="M70" s="177"/>
      <c r="N70" s="224" t="str">
        <f t="shared" si="0"/>
        <v>1. </v>
      </c>
      <c r="O70" s="225"/>
      <c r="P70" s="116"/>
      <c r="Q70" s="117"/>
      <c r="R70" s="118"/>
      <c r="S70" s="116"/>
      <c r="T70" s="117"/>
      <c r="U70" s="119"/>
      <c r="V70" s="120"/>
      <c r="W70" s="226">
        <f>IF(OR($P70="si",$P70="s"),1,0)+IF(OR($P71="si",$P71="s"),1,0)+IF(OR($P72="si",$P72="s"),1,0)+IF(OR($S70="si",$S70="s"),1,0)+IF(OR($S71="si",$S71="s"),1,0)+IF(OR($S72="si",$S72="s"),1,0)</f>
        <v>0</v>
      </c>
      <c r="X70" s="229"/>
      <c r="Y70" s="221">
        <f>IF(AND($K70&gt;0,$L70&gt;0),$L70*$K70,0)+$W70*$X70</f>
        <v>0</v>
      </c>
    </row>
    <row r="71" spans="1:25" ht="12" customHeight="1">
      <c r="A71" s="208"/>
      <c r="B71" s="212"/>
      <c r="C71" s="213"/>
      <c r="D71" s="217"/>
      <c r="E71" s="260" t="s">
        <v>86</v>
      </c>
      <c r="F71" s="261"/>
      <c r="G71" s="200"/>
      <c r="H71" s="201"/>
      <c r="I71" s="200"/>
      <c r="J71" s="201"/>
      <c r="K71" s="205"/>
      <c r="L71" s="178"/>
      <c r="M71" s="179"/>
      <c r="N71" s="232" t="str">
        <f t="shared" si="0"/>
        <v>2. </v>
      </c>
      <c r="O71" s="233"/>
      <c r="P71" s="121"/>
      <c r="Q71" s="122"/>
      <c r="R71" s="123"/>
      <c r="S71" s="121"/>
      <c r="T71" s="122"/>
      <c r="U71" s="124"/>
      <c r="V71" s="125"/>
      <c r="W71" s="227"/>
      <c r="X71" s="230"/>
      <c r="Y71" s="222"/>
    </row>
    <row r="72" spans="1:25" ht="12" customHeight="1">
      <c r="A72" s="209"/>
      <c r="B72" s="214"/>
      <c r="C72" s="215"/>
      <c r="D72" s="218"/>
      <c r="E72" s="262" t="s">
        <v>66</v>
      </c>
      <c r="F72" s="263"/>
      <c r="G72" s="202"/>
      <c r="H72" s="203"/>
      <c r="I72" s="202"/>
      <c r="J72" s="203"/>
      <c r="K72" s="206"/>
      <c r="L72" s="180"/>
      <c r="M72" s="181"/>
      <c r="N72" s="252" t="str">
        <f t="shared" si="0"/>
        <v>3. </v>
      </c>
      <c r="O72" s="253"/>
      <c r="P72" s="126"/>
      <c r="Q72" s="127"/>
      <c r="R72" s="128"/>
      <c r="S72" s="126"/>
      <c r="T72" s="127"/>
      <c r="U72" s="129"/>
      <c r="V72" s="130"/>
      <c r="W72" s="228"/>
      <c r="X72" s="231"/>
      <c r="Y72" s="223"/>
    </row>
    <row r="73" spans="1:25" ht="12" customHeight="1">
      <c r="A73" s="207">
        <v>6</v>
      </c>
      <c r="B73" s="210"/>
      <c r="C73" s="211"/>
      <c r="D73" s="216"/>
      <c r="E73" s="258" t="s">
        <v>85</v>
      </c>
      <c r="F73" s="259"/>
      <c r="G73" s="198"/>
      <c r="H73" s="199"/>
      <c r="I73" s="198"/>
      <c r="J73" s="199"/>
      <c r="K73" s="204">
        <f>IF(AND($I73&gt;$G73,$I73&gt;DATE(2021,1,1),$G73&gt;DATE(2021,1,1)),$I73-$G73,0)</f>
        <v>0</v>
      </c>
      <c r="L73" s="176"/>
      <c r="M73" s="177"/>
      <c r="N73" s="224" t="str">
        <f t="shared" si="0"/>
        <v>1. </v>
      </c>
      <c r="O73" s="225"/>
      <c r="P73" s="116"/>
      <c r="Q73" s="117"/>
      <c r="R73" s="118"/>
      <c r="S73" s="116"/>
      <c r="T73" s="117"/>
      <c r="U73" s="119"/>
      <c r="V73" s="120"/>
      <c r="W73" s="226">
        <f>IF(OR($P73="si",$P73="s"),1,0)+IF(OR($P74="si",$P74="s"),1,0)+IF(OR($P75="si",$P75="s"),1,0)+IF(OR($S73="si",$S73="s"),1,0)+IF(OR($S74="si",$S74="s"),1,0)+IF(OR($S75="si",$S75="s"),1,0)</f>
        <v>0</v>
      </c>
      <c r="X73" s="229"/>
      <c r="Y73" s="221">
        <f>IF(AND($K73&gt;0,$L73&gt;0),$L73*$K73,0)+$W73*$X73</f>
        <v>0</v>
      </c>
    </row>
    <row r="74" spans="1:25" ht="12" customHeight="1">
      <c r="A74" s="208"/>
      <c r="B74" s="212"/>
      <c r="C74" s="213"/>
      <c r="D74" s="217"/>
      <c r="E74" s="260" t="s">
        <v>86</v>
      </c>
      <c r="F74" s="261"/>
      <c r="G74" s="200"/>
      <c r="H74" s="201"/>
      <c r="I74" s="200"/>
      <c r="J74" s="201"/>
      <c r="K74" s="205"/>
      <c r="L74" s="178"/>
      <c r="M74" s="179"/>
      <c r="N74" s="232" t="str">
        <f t="shared" si="0"/>
        <v>2. </v>
      </c>
      <c r="O74" s="233"/>
      <c r="P74" s="121"/>
      <c r="Q74" s="122"/>
      <c r="R74" s="123"/>
      <c r="S74" s="121"/>
      <c r="T74" s="122"/>
      <c r="U74" s="124"/>
      <c r="V74" s="125"/>
      <c r="W74" s="227"/>
      <c r="X74" s="230"/>
      <c r="Y74" s="222"/>
    </row>
    <row r="75" spans="1:25" ht="12" customHeight="1">
      <c r="A75" s="209"/>
      <c r="B75" s="214"/>
      <c r="C75" s="215"/>
      <c r="D75" s="218"/>
      <c r="E75" s="262" t="s">
        <v>66</v>
      </c>
      <c r="F75" s="263"/>
      <c r="G75" s="202"/>
      <c r="H75" s="203"/>
      <c r="I75" s="202"/>
      <c r="J75" s="203"/>
      <c r="K75" s="206"/>
      <c r="L75" s="180"/>
      <c r="M75" s="181"/>
      <c r="N75" s="252" t="str">
        <f t="shared" si="0"/>
        <v>3. </v>
      </c>
      <c r="O75" s="253"/>
      <c r="P75" s="126"/>
      <c r="Q75" s="127"/>
      <c r="R75" s="128"/>
      <c r="S75" s="126"/>
      <c r="T75" s="127"/>
      <c r="U75" s="129"/>
      <c r="V75" s="130"/>
      <c r="W75" s="228"/>
      <c r="X75" s="231"/>
      <c r="Y75" s="223"/>
    </row>
    <row r="76" spans="1:25" ht="12" customHeight="1">
      <c r="A76" s="207">
        <v>7</v>
      </c>
      <c r="B76" s="210"/>
      <c r="C76" s="211"/>
      <c r="D76" s="216"/>
      <c r="E76" s="258" t="s">
        <v>85</v>
      </c>
      <c r="F76" s="259"/>
      <c r="G76" s="198"/>
      <c r="H76" s="199"/>
      <c r="I76" s="198"/>
      <c r="J76" s="199"/>
      <c r="K76" s="204">
        <f>IF(AND($I76&gt;$G76,$I76&gt;DATE(2021,1,1),$G76&gt;DATE(2021,1,1)),$I76-$G76,0)</f>
        <v>0</v>
      </c>
      <c r="L76" s="176"/>
      <c r="M76" s="177"/>
      <c r="N76" s="224" t="str">
        <f t="shared" si="0"/>
        <v>1. </v>
      </c>
      <c r="O76" s="225"/>
      <c r="P76" s="116"/>
      <c r="Q76" s="117"/>
      <c r="R76" s="118"/>
      <c r="S76" s="116"/>
      <c r="T76" s="117"/>
      <c r="U76" s="119"/>
      <c r="V76" s="120"/>
      <c r="W76" s="226">
        <f>IF(OR($P76="si",$P76="s"),1,0)+IF(OR($P77="si",$P77="s"),1,0)+IF(OR($P78="si",$P78="s"),1,0)+IF(OR($S76="si",$S76="s"),1,0)+IF(OR($S77="si",$S77="s"),1,0)+IF(OR($S78="si",$S78="s"),1,0)</f>
        <v>0</v>
      </c>
      <c r="X76" s="229"/>
      <c r="Y76" s="221">
        <f>IF(AND($K76&gt;0,$L76&gt;0),$L76*$K76,0)+$W76*$X76</f>
        <v>0</v>
      </c>
    </row>
    <row r="77" spans="1:25" ht="12" customHeight="1">
      <c r="A77" s="208"/>
      <c r="B77" s="212"/>
      <c r="C77" s="213"/>
      <c r="D77" s="217"/>
      <c r="E77" s="260" t="s">
        <v>86</v>
      </c>
      <c r="F77" s="261"/>
      <c r="G77" s="200"/>
      <c r="H77" s="201"/>
      <c r="I77" s="200"/>
      <c r="J77" s="201"/>
      <c r="K77" s="205"/>
      <c r="L77" s="178"/>
      <c r="M77" s="179"/>
      <c r="N77" s="232" t="str">
        <f t="shared" si="0"/>
        <v>2. </v>
      </c>
      <c r="O77" s="233"/>
      <c r="P77" s="121"/>
      <c r="Q77" s="122"/>
      <c r="R77" s="123"/>
      <c r="S77" s="121"/>
      <c r="T77" s="122"/>
      <c r="U77" s="124"/>
      <c r="V77" s="125"/>
      <c r="W77" s="227"/>
      <c r="X77" s="230"/>
      <c r="Y77" s="222"/>
    </row>
    <row r="78" spans="1:25" ht="12" customHeight="1">
      <c r="A78" s="209"/>
      <c r="B78" s="214"/>
      <c r="C78" s="215"/>
      <c r="D78" s="218"/>
      <c r="E78" s="262" t="s">
        <v>66</v>
      </c>
      <c r="F78" s="263"/>
      <c r="G78" s="202"/>
      <c r="H78" s="203"/>
      <c r="I78" s="202"/>
      <c r="J78" s="203"/>
      <c r="K78" s="206"/>
      <c r="L78" s="180"/>
      <c r="M78" s="181"/>
      <c r="N78" s="252" t="str">
        <f t="shared" si="0"/>
        <v>3. </v>
      </c>
      <c r="O78" s="253"/>
      <c r="P78" s="126"/>
      <c r="Q78" s="127"/>
      <c r="R78" s="128"/>
      <c r="S78" s="126"/>
      <c r="T78" s="127"/>
      <c r="U78" s="129"/>
      <c r="V78" s="130"/>
      <c r="W78" s="228"/>
      <c r="X78" s="231"/>
      <c r="Y78" s="223"/>
    </row>
    <row r="79" spans="1:25" ht="12" customHeight="1">
      <c r="A79" s="207">
        <v>8</v>
      </c>
      <c r="B79" s="210"/>
      <c r="C79" s="211"/>
      <c r="D79" s="216"/>
      <c r="E79" s="258" t="s">
        <v>85</v>
      </c>
      <c r="F79" s="259"/>
      <c r="G79" s="198"/>
      <c r="H79" s="199"/>
      <c r="I79" s="198"/>
      <c r="J79" s="199"/>
      <c r="K79" s="204">
        <f>IF(AND($I79&gt;$G79,$I79&gt;DATE(2021,1,1),$G79&gt;DATE(2021,1,1)),$I79-$G79,0)</f>
        <v>0</v>
      </c>
      <c r="L79" s="176"/>
      <c r="M79" s="177"/>
      <c r="N79" s="224" t="str">
        <f t="shared" si="0"/>
        <v>1. </v>
      </c>
      <c r="O79" s="225"/>
      <c r="P79" s="116"/>
      <c r="Q79" s="117"/>
      <c r="R79" s="118"/>
      <c r="S79" s="116"/>
      <c r="T79" s="117"/>
      <c r="U79" s="119"/>
      <c r="V79" s="120"/>
      <c r="W79" s="226">
        <f>IF(OR($P79="si",$P79="s"),1,0)+IF(OR($P80="si",$P80="s"),1,0)+IF(OR($P81="si",$P81="s"),1,0)+IF(OR($S79="si",$S79="s"),1,0)+IF(OR($S80="si",$S80="s"),1,0)+IF(OR($S81="si",$S81="s"),1,0)</f>
        <v>0</v>
      </c>
      <c r="X79" s="229"/>
      <c r="Y79" s="221">
        <f>IF(AND($K79&gt;0,$L79&gt;0),$L79*$K79,0)+$W79*$X79</f>
        <v>0</v>
      </c>
    </row>
    <row r="80" spans="1:25" ht="12" customHeight="1">
      <c r="A80" s="208"/>
      <c r="B80" s="212"/>
      <c r="C80" s="213"/>
      <c r="D80" s="217"/>
      <c r="E80" s="260" t="s">
        <v>86</v>
      </c>
      <c r="F80" s="261"/>
      <c r="G80" s="200"/>
      <c r="H80" s="201"/>
      <c r="I80" s="200"/>
      <c r="J80" s="201"/>
      <c r="K80" s="205"/>
      <c r="L80" s="178"/>
      <c r="M80" s="179"/>
      <c r="N80" s="232" t="str">
        <f t="shared" si="0"/>
        <v>2. </v>
      </c>
      <c r="O80" s="233"/>
      <c r="P80" s="121"/>
      <c r="Q80" s="122"/>
      <c r="R80" s="123"/>
      <c r="S80" s="121"/>
      <c r="T80" s="122"/>
      <c r="U80" s="124"/>
      <c r="V80" s="125"/>
      <c r="W80" s="227"/>
      <c r="X80" s="230"/>
      <c r="Y80" s="222"/>
    </row>
    <row r="81" spans="1:25" ht="12" customHeight="1">
      <c r="A81" s="209"/>
      <c r="B81" s="214"/>
      <c r="C81" s="215"/>
      <c r="D81" s="218"/>
      <c r="E81" s="262" t="s">
        <v>66</v>
      </c>
      <c r="F81" s="263"/>
      <c r="G81" s="202"/>
      <c r="H81" s="203"/>
      <c r="I81" s="202"/>
      <c r="J81" s="203"/>
      <c r="K81" s="206"/>
      <c r="L81" s="180"/>
      <c r="M81" s="181"/>
      <c r="N81" s="252" t="str">
        <f t="shared" si="0"/>
        <v>3. </v>
      </c>
      <c r="O81" s="253"/>
      <c r="P81" s="126"/>
      <c r="Q81" s="127"/>
      <c r="R81" s="128"/>
      <c r="S81" s="126"/>
      <c r="T81" s="127"/>
      <c r="U81" s="129"/>
      <c r="V81" s="130"/>
      <c r="W81" s="228"/>
      <c r="X81" s="231"/>
      <c r="Y81" s="223"/>
    </row>
    <row r="82" spans="1:25" ht="12" customHeight="1">
      <c r="A82" s="207">
        <v>9</v>
      </c>
      <c r="B82" s="210"/>
      <c r="C82" s="211"/>
      <c r="D82" s="216"/>
      <c r="E82" s="258" t="s">
        <v>85</v>
      </c>
      <c r="F82" s="259"/>
      <c r="G82" s="198"/>
      <c r="H82" s="199"/>
      <c r="I82" s="198"/>
      <c r="J82" s="199"/>
      <c r="K82" s="204">
        <f>IF(AND($I82&gt;$G82,$I82&gt;DATE(2021,1,1),$G82&gt;DATE(2021,1,1)),$I82-$G82,0)</f>
        <v>0</v>
      </c>
      <c r="L82" s="176"/>
      <c r="M82" s="177"/>
      <c r="N82" s="224" t="str">
        <f t="shared" si="0"/>
        <v>1. </v>
      </c>
      <c r="O82" s="225"/>
      <c r="P82" s="116"/>
      <c r="Q82" s="117"/>
      <c r="R82" s="118"/>
      <c r="S82" s="116"/>
      <c r="T82" s="117"/>
      <c r="U82" s="119"/>
      <c r="V82" s="120"/>
      <c r="W82" s="226">
        <f>IF(OR($P82="si",$P82="s"),1,0)+IF(OR($P83="si",$P83="s"),1,0)+IF(OR($P84="si",$P84="s"),1,0)+IF(OR($S82="si",$S82="s"),1,0)+IF(OR($S83="si",$S83="s"),1,0)+IF(OR($S84="si",$S84="s"),1,0)</f>
        <v>0</v>
      </c>
      <c r="X82" s="229"/>
      <c r="Y82" s="221">
        <f>IF(AND($K82&gt;0,$L82&gt;0),$L82*$K82,0)+$W82*$X82</f>
        <v>0</v>
      </c>
    </row>
    <row r="83" spans="1:25" ht="12" customHeight="1">
      <c r="A83" s="208"/>
      <c r="B83" s="212"/>
      <c r="C83" s="213"/>
      <c r="D83" s="217"/>
      <c r="E83" s="260" t="s">
        <v>86</v>
      </c>
      <c r="F83" s="261"/>
      <c r="G83" s="200"/>
      <c r="H83" s="201"/>
      <c r="I83" s="200"/>
      <c r="J83" s="201"/>
      <c r="K83" s="205"/>
      <c r="L83" s="178"/>
      <c r="M83" s="179"/>
      <c r="N83" s="232" t="str">
        <f t="shared" si="0"/>
        <v>2. </v>
      </c>
      <c r="O83" s="233"/>
      <c r="P83" s="121"/>
      <c r="Q83" s="122"/>
      <c r="R83" s="123"/>
      <c r="S83" s="121"/>
      <c r="T83" s="122"/>
      <c r="U83" s="124"/>
      <c r="V83" s="125"/>
      <c r="W83" s="227"/>
      <c r="X83" s="230"/>
      <c r="Y83" s="222"/>
    </row>
    <row r="84" spans="1:25" ht="12" customHeight="1">
      <c r="A84" s="209"/>
      <c r="B84" s="214"/>
      <c r="C84" s="215"/>
      <c r="D84" s="218"/>
      <c r="E84" s="262" t="s">
        <v>66</v>
      </c>
      <c r="F84" s="263"/>
      <c r="G84" s="202"/>
      <c r="H84" s="203"/>
      <c r="I84" s="202"/>
      <c r="J84" s="203"/>
      <c r="K84" s="206"/>
      <c r="L84" s="180"/>
      <c r="M84" s="181"/>
      <c r="N84" s="252" t="str">
        <f t="shared" si="0"/>
        <v>3. </v>
      </c>
      <c r="O84" s="253"/>
      <c r="P84" s="126"/>
      <c r="Q84" s="127"/>
      <c r="R84" s="128"/>
      <c r="S84" s="126"/>
      <c r="T84" s="127"/>
      <c r="U84" s="129"/>
      <c r="V84" s="130"/>
      <c r="W84" s="228"/>
      <c r="X84" s="231"/>
      <c r="Y84" s="223"/>
    </row>
    <row r="85" spans="1:25" ht="12" customHeight="1">
      <c r="A85" s="207">
        <v>10</v>
      </c>
      <c r="B85" s="210"/>
      <c r="C85" s="211"/>
      <c r="D85" s="216"/>
      <c r="E85" s="258" t="s">
        <v>85</v>
      </c>
      <c r="F85" s="259"/>
      <c r="G85" s="198"/>
      <c r="H85" s="199"/>
      <c r="I85" s="198"/>
      <c r="J85" s="199"/>
      <c r="K85" s="204">
        <f>IF(AND($I85&gt;$G85,$I85&gt;DATE(2021,1,1),$G85&gt;DATE(2021,1,1)),$I85-$G85,0)</f>
        <v>0</v>
      </c>
      <c r="L85" s="176"/>
      <c r="M85" s="177"/>
      <c r="N85" s="224" t="str">
        <f t="shared" si="0"/>
        <v>1. </v>
      </c>
      <c r="O85" s="225"/>
      <c r="P85" s="116"/>
      <c r="Q85" s="117"/>
      <c r="R85" s="118"/>
      <c r="S85" s="116"/>
      <c r="T85" s="117"/>
      <c r="U85" s="119"/>
      <c r="V85" s="120"/>
      <c r="W85" s="226">
        <f>IF(OR($P85="si",$P85="s"),1,0)+IF(OR($P86="si",$P86="s"),1,0)+IF(OR($P87="si",$P87="s"),1,0)+IF(OR($S85="si",$S85="s"),1,0)+IF(OR($S86="si",$S86="s"),1,0)+IF(OR($S87="si",$S87="s"),1,0)</f>
        <v>0</v>
      </c>
      <c r="X85" s="229"/>
      <c r="Y85" s="221">
        <f>IF(AND($K85&gt;0,$L85&gt;0),$L85*$K85,0)+$W85*$X85</f>
        <v>0</v>
      </c>
    </row>
    <row r="86" spans="1:25" ht="12" customHeight="1">
      <c r="A86" s="208"/>
      <c r="B86" s="212"/>
      <c r="C86" s="213"/>
      <c r="D86" s="217"/>
      <c r="E86" s="260" t="s">
        <v>86</v>
      </c>
      <c r="F86" s="261"/>
      <c r="G86" s="200"/>
      <c r="H86" s="201"/>
      <c r="I86" s="200"/>
      <c r="J86" s="201"/>
      <c r="K86" s="205"/>
      <c r="L86" s="178"/>
      <c r="M86" s="179"/>
      <c r="N86" s="232" t="str">
        <f t="shared" si="0"/>
        <v>2. </v>
      </c>
      <c r="O86" s="233"/>
      <c r="P86" s="121"/>
      <c r="Q86" s="122"/>
      <c r="R86" s="123"/>
      <c r="S86" s="121"/>
      <c r="T86" s="122"/>
      <c r="U86" s="124"/>
      <c r="V86" s="125"/>
      <c r="W86" s="227"/>
      <c r="X86" s="230"/>
      <c r="Y86" s="222"/>
    </row>
    <row r="87" spans="1:25" ht="12" customHeight="1">
      <c r="A87" s="209"/>
      <c r="B87" s="214"/>
      <c r="C87" s="215"/>
      <c r="D87" s="218"/>
      <c r="E87" s="262" t="s">
        <v>66</v>
      </c>
      <c r="F87" s="263"/>
      <c r="G87" s="202"/>
      <c r="H87" s="203"/>
      <c r="I87" s="202"/>
      <c r="J87" s="203"/>
      <c r="K87" s="206"/>
      <c r="L87" s="180"/>
      <c r="M87" s="181"/>
      <c r="N87" s="252" t="str">
        <f t="shared" si="0"/>
        <v>3. </v>
      </c>
      <c r="O87" s="253"/>
      <c r="P87" s="126"/>
      <c r="Q87" s="127"/>
      <c r="R87" s="128"/>
      <c r="S87" s="126"/>
      <c r="T87" s="127"/>
      <c r="U87" s="129"/>
      <c r="V87" s="130"/>
      <c r="W87" s="228"/>
      <c r="X87" s="231"/>
      <c r="Y87" s="223"/>
    </row>
    <row r="88" spans="1:25" ht="12" customHeight="1">
      <c r="A88" s="207">
        <v>11</v>
      </c>
      <c r="B88" s="210"/>
      <c r="C88" s="211"/>
      <c r="D88" s="216"/>
      <c r="E88" s="258" t="s">
        <v>85</v>
      </c>
      <c r="F88" s="259"/>
      <c r="G88" s="198"/>
      <c r="H88" s="199"/>
      <c r="I88" s="198"/>
      <c r="J88" s="199"/>
      <c r="K88" s="204">
        <f>IF(AND($I88&gt;$G88,$I88&gt;DATE(2021,1,1),$G88&gt;DATE(2021,1,1)),$I88-$G88,0)</f>
        <v>0</v>
      </c>
      <c r="L88" s="176"/>
      <c r="M88" s="177"/>
      <c r="N88" s="224" t="str">
        <f t="shared" si="0"/>
        <v>1. </v>
      </c>
      <c r="O88" s="225"/>
      <c r="P88" s="116"/>
      <c r="Q88" s="117"/>
      <c r="R88" s="118"/>
      <c r="S88" s="116"/>
      <c r="T88" s="117"/>
      <c r="U88" s="119"/>
      <c r="V88" s="120"/>
      <c r="W88" s="226">
        <f>IF(OR($P88="si",$P88="s"),1,0)+IF(OR($P89="si",$P89="s"),1,0)+IF(OR($P90="si",$P90="s"),1,0)+IF(OR($S88="si",$S88="s"),1,0)+IF(OR($S89="si",$S89="s"),1,0)+IF(OR($S90="si",$S90="s"),1,0)</f>
        <v>0</v>
      </c>
      <c r="X88" s="229"/>
      <c r="Y88" s="221">
        <f>IF(AND($K88&gt;0,$L88&gt;0),$L88*$K88,0)+$W88*$X88</f>
        <v>0</v>
      </c>
    </row>
    <row r="89" spans="1:25" ht="12" customHeight="1">
      <c r="A89" s="208"/>
      <c r="B89" s="212"/>
      <c r="C89" s="213"/>
      <c r="D89" s="217"/>
      <c r="E89" s="260" t="s">
        <v>86</v>
      </c>
      <c r="F89" s="261"/>
      <c r="G89" s="200"/>
      <c r="H89" s="201"/>
      <c r="I89" s="200"/>
      <c r="J89" s="201"/>
      <c r="K89" s="205"/>
      <c r="L89" s="178"/>
      <c r="M89" s="179"/>
      <c r="N89" s="232" t="str">
        <f t="shared" si="0"/>
        <v>2. </v>
      </c>
      <c r="O89" s="233"/>
      <c r="P89" s="121"/>
      <c r="Q89" s="122"/>
      <c r="R89" s="123"/>
      <c r="S89" s="121"/>
      <c r="T89" s="122"/>
      <c r="U89" s="124"/>
      <c r="V89" s="125"/>
      <c r="W89" s="227"/>
      <c r="X89" s="230"/>
      <c r="Y89" s="222"/>
    </row>
    <row r="90" spans="1:25" ht="12" customHeight="1">
      <c r="A90" s="209"/>
      <c r="B90" s="214"/>
      <c r="C90" s="215"/>
      <c r="D90" s="218"/>
      <c r="E90" s="262" t="s">
        <v>66</v>
      </c>
      <c r="F90" s="263"/>
      <c r="G90" s="202"/>
      <c r="H90" s="203"/>
      <c r="I90" s="202"/>
      <c r="J90" s="203"/>
      <c r="K90" s="206"/>
      <c r="L90" s="180"/>
      <c r="M90" s="181"/>
      <c r="N90" s="252" t="str">
        <f t="shared" si="0"/>
        <v>3. </v>
      </c>
      <c r="O90" s="253"/>
      <c r="P90" s="126"/>
      <c r="Q90" s="127"/>
      <c r="R90" s="128"/>
      <c r="S90" s="126"/>
      <c r="T90" s="127"/>
      <c r="U90" s="129"/>
      <c r="V90" s="130"/>
      <c r="W90" s="228"/>
      <c r="X90" s="231"/>
      <c r="Y90" s="223"/>
    </row>
    <row r="91" spans="1:25" ht="12" customHeight="1">
      <c r="A91" s="207">
        <v>12</v>
      </c>
      <c r="B91" s="210"/>
      <c r="C91" s="211"/>
      <c r="D91" s="216"/>
      <c r="E91" s="258" t="s">
        <v>85</v>
      </c>
      <c r="F91" s="259"/>
      <c r="G91" s="198"/>
      <c r="H91" s="199"/>
      <c r="I91" s="198"/>
      <c r="J91" s="199"/>
      <c r="K91" s="204">
        <f>IF(AND($I91&gt;$G91,$I91&gt;DATE(2021,1,1),$G91&gt;DATE(2021,1,1)),$I91-$G91,0)</f>
        <v>0</v>
      </c>
      <c r="L91" s="176"/>
      <c r="M91" s="177"/>
      <c r="N91" s="224" t="str">
        <f t="shared" si="0"/>
        <v>1. </v>
      </c>
      <c r="O91" s="225"/>
      <c r="P91" s="116"/>
      <c r="Q91" s="117"/>
      <c r="R91" s="118"/>
      <c r="S91" s="116"/>
      <c r="T91" s="117"/>
      <c r="U91" s="119"/>
      <c r="V91" s="120"/>
      <c r="W91" s="226">
        <f>IF(OR($P91="si",$P91="s"),1,0)+IF(OR($P92="si",$P92="s"),1,0)+IF(OR($P93="si",$P93="s"),1,0)+IF(OR($S91="si",$S91="s"),1,0)+IF(OR($S92="si",$S92="s"),1,0)+IF(OR($S93="si",$S93="s"),1,0)</f>
        <v>0</v>
      </c>
      <c r="X91" s="229"/>
      <c r="Y91" s="221">
        <f>IF(AND($K91&gt;0,$L91&gt;0),$L91*$K91,0)+$W91*$X91</f>
        <v>0</v>
      </c>
    </row>
    <row r="92" spans="1:25" ht="12" customHeight="1">
      <c r="A92" s="208"/>
      <c r="B92" s="212"/>
      <c r="C92" s="213"/>
      <c r="D92" s="217"/>
      <c r="E92" s="260" t="s">
        <v>86</v>
      </c>
      <c r="F92" s="261"/>
      <c r="G92" s="200"/>
      <c r="H92" s="201"/>
      <c r="I92" s="200"/>
      <c r="J92" s="201"/>
      <c r="K92" s="205"/>
      <c r="L92" s="178"/>
      <c r="M92" s="179"/>
      <c r="N92" s="232" t="str">
        <f t="shared" si="0"/>
        <v>2. </v>
      </c>
      <c r="O92" s="233"/>
      <c r="P92" s="121"/>
      <c r="Q92" s="122"/>
      <c r="R92" s="123"/>
      <c r="S92" s="121"/>
      <c r="T92" s="122"/>
      <c r="U92" s="124"/>
      <c r="V92" s="125"/>
      <c r="W92" s="227"/>
      <c r="X92" s="230"/>
      <c r="Y92" s="222"/>
    </row>
    <row r="93" spans="1:25" ht="12" customHeight="1">
      <c r="A93" s="209"/>
      <c r="B93" s="214"/>
      <c r="C93" s="215"/>
      <c r="D93" s="218"/>
      <c r="E93" s="262" t="s">
        <v>66</v>
      </c>
      <c r="F93" s="263"/>
      <c r="G93" s="202"/>
      <c r="H93" s="203"/>
      <c r="I93" s="202"/>
      <c r="J93" s="203"/>
      <c r="K93" s="206"/>
      <c r="L93" s="180"/>
      <c r="M93" s="181"/>
      <c r="N93" s="252" t="str">
        <f t="shared" si="0"/>
        <v>3. </v>
      </c>
      <c r="O93" s="253"/>
      <c r="P93" s="126"/>
      <c r="Q93" s="127"/>
      <c r="R93" s="128"/>
      <c r="S93" s="126"/>
      <c r="T93" s="127"/>
      <c r="U93" s="129"/>
      <c r="V93" s="130"/>
      <c r="W93" s="228"/>
      <c r="X93" s="231"/>
      <c r="Y93" s="223"/>
    </row>
    <row r="94" spans="1:25" ht="25.5" customHeight="1" thickBot="1">
      <c r="A94" s="74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Q94" s="80"/>
      <c r="R94" s="80"/>
      <c r="S94" s="6"/>
      <c r="U94" s="80"/>
      <c r="V94" s="80"/>
      <c r="W94" s="80" t="s">
        <v>36</v>
      </c>
      <c r="X94" s="219">
        <f>SUM(Y58:Y93)</f>
        <v>0</v>
      </c>
      <c r="Y94" s="220"/>
    </row>
    <row r="95" spans="1:16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8" ht="15" customHeight="1">
      <c r="B98" s="7"/>
      <c r="C98" s="7"/>
      <c r="D98" s="7"/>
      <c r="E98" s="7"/>
      <c r="F98" s="7"/>
      <c r="G98" s="7"/>
      <c r="H98" s="7"/>
    </row>
    <row r="99" spans="2:11" ht="15" customHeight="1">
      <c r="B99" s="7"/>
      <c r="C99" s="7"/>
      <c r="D99" s="7"/>
      <c r="E99" s="7"/>
      <c r="F99" s="7"/>
      <c r="G99" s="7"/>
      <c r="H99" s="7"/>
      <c r="I99" s="71"/>
      <c r="J99" s="71"/>
      <c r="K99" s="71"/>
    </row>
    <row r="100" spans="2:11" ht="15" customHeight="1">
      <c r="B100" s="7"/>
      <c r="C100" s="7"/>
      <c r="D100" s="7"/>
      <c r="E100" s="7"/>
      <c r="F100" s="7"/>
      <c r="G100" s="7"/>
      <c r="H100" s="7"/>
      <c r="I100" s="107"/>
      <c r="J100" s="107"/>
      <c r="K100" s="107"/>
    </row>
    <row r="101" spans="2:11" ht="15" customHeight="1">
      <c r="B101" s="7"/>
      <c r="C101" s="7"/>
      <c r="D101" s="7"/>
      <c r="E101" s="7"/>
      <c r="F101" s="7"/>
      <c r="G101" s="7"/>
      <c r="H101" s="7"/>
      <c r="I101" s="107"/>
      <c r="J101" s="107"/>
      <c r="K101" s="107"/>
    </row>
  </sheetData>
  <sheetProtection sheet="1"/>
  <mergeCells count="261">
    <mergeCell ref="K91:K93"/>
    <mergeCell ref="L91:M93"/>
    <mergeCell ref="N91:O91"/>
    <mergeCell ref="W91:W93"/>
    <mergeCell ref="X91:X93"/>
    <mergeCell ref="Y91:Y93"/>
    <mergeCell ref="N92:O92"/>
    <mergeCell ref="N93:O93"/>
    <mergeCell ref="A91:A93"/>
    <mergeCell ref="B91:C93"/>
    <mergeCell ref="D91:D93"/>
    <mergeCell ref="E91:F91"/>
    <mergeCell ref="G91:H93"/>
    <mergeCell ref="I91:J93"/>
    <mergeCell ref="E92:F92"/>
    <mergeCell ref="E93:F93"/>
    <mergeCell ref="K88:K90"/>
    <mergeCell ref="L88:M90"/>
    <mergeCell ref="N88:O88"/>
    <mergeCell ref="W88:W90"/>
    <mergeCell ref="X88:X90"/>
    <mergeCell ref="Y88:Y90"/>
    <mergeCell ref="N89:O89"/>
    <mergeCell ref="N90:O90"/>
    <mergeCell ref="A88:A90"/>
    <mergeCell ref="B88:C90"/>
    <mergeCell ref="D88:D90"/>
    <mergeCell ref="E88:F88"/>
    <mergeCell ref="G88:H90"/>
    <mergeCell ref="I88:J90"/>
    <mergeCell ref="E89:F89"/>
    <mergeCell ref="E90:F90"/>
    <mergeCell ref="K85:K87"/>
    <mergeCell ref="L85:M87"/>
    <mergeCell ref="N85:O85"/>
    <mergeCell ref="W85:W87"/>
    <mergeCell ref="X85:X87"/>
    <mergeCell ref="Y85:Y87"/>
    <mergeCell ref="N86:O86"/>
    <mergeCell ref="N87:O87"/>
    <mergeCell ref="A85:A87"/>
    <mergeCell ref="B85:C87"/>
    <mergeCell ref="D85:D87"/>
    <mergeCell ref="E85:F85"/>
    <mergeCell ref="G85:H87"/>
    <mergeCell ref="I85:J87"/>
    <mergeCell ref="E86:F86"/>
    <mergeCell ref="E87:F87"/>
    <mergeCell ref="K82:K84"/>
    <mergeCell ref="L82:M84"/>
    <mergeCell ref="N82:O82"/>
    <mergeCell ref="W82:W84"/>
    <mergeCell ref="X82:X84"/>
    <mergeCell ref="Y82:Y84"/>
    <mergeCell ref="N83:O83"/>
    <mergeCell ref="N84:O84"/>
    <mergeCell ref="A82:A84"/>
    <mergeCell ref="B82:C84"/>
    <mergeCell ref="D82:D84"/>
    <mergeCell ref="E82:F82"/>
    <mergeCell ref="G82:H84"/>
    <mergeCell ref="I82:J84"/>
    <mergeCell ref="E83:F83"/>
    <mergeCell ref="E84:F84"/>
    <mergeCell ref="K79:K81"/>
    <mergeCell ref="L79:M81"/>
    <mergeCell ref="N79:O79"/>
    <mergeCell ref="W79:W81"/>
    <mergeCell ref="X79:X81"/>
    <mergeCell ref="Y79:Y81"/>
    <mergeCell ref="N80:O80"/>
    <mergeCell ref="N81:O81"/>
    <mergeCell ref="A79:A81"/>
    <mergeCell ref="B79:C81"/>
    <mergeCell ref="D79:D81"/>
    <mergeCell ref="E79:F79"/>
    <mergeCell ref="G79:H81"/>
    <mergeCell ref="I79:J81"/>
    <mergeCell ref="E80:F80"/>
    <mergeCell ref="E81:F81"/>
    <mergeCell ref="K76:K78"/>
    <mergeCell ref="L76:M78"/>
    <mergeCell ref="N76:O76"/>
    <mergeCell ref="W76:W78"/>
    <mergeCell ref="X76:X78"/>
    <mergeCell ref="Y76:Y78"/>
    <mergeCell ref="N77:O77"/>
    <mergeCell ref="N78:O78"/>
    <mergeCell ref="A76:A78"/>
    <mergeCell ref="B76:C78"/>
    <mergeCell ref="D76:D78"/>
    <mergeCell ref="E76:F76"/>
    <mergeCell ref="G76:H78"/>
    <mergeCell ref="I76:J78"/>
    <mergeCell ref="E77:F77"/>
    <mergeCell ref="E78:F78"/>
    <mergeCell ref="K73:K75"/>
    <mergeCell ref="L73:M75"/>
    <mergeCell ref="N73:O73"/>
    <mergeCell ref="W73:W75"/>
    <mergeCell ref="X73:X75"/>
    <mergeCell ref="Y73:Y75"/>
    <mergeCell ref="N74:O74"/>
    <mergeCell ref="N75:O75"/>
    <mergeCell ref="A73:A75"/>
    <mergeCell ref="B73:C75"/>
    <mergeCell ref="D73:D75"/>
    <mergeCell ref="E73:F73"/>
    <mergeCell ref="G73:H75"/>
    <mergeCell ref="I73:J75"/>
    <mergeCell ref="E74:F74"/>
    <mergeCell ref="E75:F75"/>
    <mergeCell ref="K70:K72"/>
    <mergeCell ref="L70:M72"/>
    <mergeCell ref="N70:O70"/>
    <mergeCell ref="W70:W72"/>
    <mergeCell ref="X70:X72"/>
    <mergeCell ref="Y70:Y72"/>
    <mergeCell ref="N71:O71"/>
    <mergeCell ref="N72:O72"/>
    <mergeCell ref="A70:A72"/>
    <mergeCell ref="B70:C72"/>
    <mergeCell ref="D70:D72"/>
    <mergeCell ref="E70:F70"/>
    <mergeCell ref="G70:H72"/>
    <mergeCell ref="I70:J72"/>
    <mergeCell ref="E71:F71"/>
    <mergeCell ref="E72:F72"/>
    <mergeCell ref="N67:O67"/>
    <mergeCell ref="W67:W69"/>
    <mergeCell ref="X67:X69"/>
    <mergeCell ref="Y67:Y69"/>
    <mergeCell ref="N68:O68"/>
    <mergeCell ref="N69:O69"/>
    <mergeCell ref="S55:U55"/>
    <mergeCell ref="N55:O55"/>
    <mergeCell ref="Y58:Y60"/>
    <mergeCell ref="W58:W60"/>
    <mergeCell ref="X56:X57"/>
    <mergeCell ref="V56:V57"/>
    <mergeCell ref="N56:O57"/>
    <mergeCell ref="N58:O58"/>
    <mergeCell ref="N59:O59"/>
    <mergeCell ref="A61:A63"/>
    <mergeCell ref="B61:C63"/>
    <mergeCell ref="D61:D63"/>
    <mergeCell ref="G61:H63"/>
    <mergeCell ref="I61:J63"/>
    <mergeCell ref="K61:K63"/>
    <mergeCell ref="O25:Q25"/>
    <mergeCell ref="O26:Q26"/>
    <mergeCell ref="L58:M60"/>
    <mergeCell ref="E56:F57"/>
    <mergeCell ref="G56:H57"/>
    <mergeCell ref="I56:J57"/>
    <mergeCell ref="P55:R55"/>
    <mergeCell ref="E59:F59"/>
    <mergeCell ref="D12:E13"/>
    <mergeCell ref="A58:A60"/>
    <mergeCell ref="B58:C60"/>
    <mergeCell ref="D58:D60"/>
    <mergeCell ref="G58:H60"/>
    <mergeCell ref="D56:D57"/>
    <mergeCell ref="K56:K57"/>
    <mergeCell ref="B56:C56"/>
    <mergeCell ref="D55:M55"/>
    <mergeCell ref="E58:F58"/>
    <mergeCell ref="L56:M57"/>
    <mergeCell ref="I58:J60"/>
    <mergeCell ref="D64:D66"/>
    <mergeCell ref="E64:F64"/>
    <mergeCell ref="G64:H66"/>
    <mergeCell ref="I64:J66"/>
    <mergeCell ref="E62:F62"/>
    <mergeCell ref="E63:F63"/>
    <mergeCell ref="E65:F65"/>
    <mergeCell ref="E66:F66"/>
    <mergeCell ref="O31:Q31"/>
    <mergeCell ref="O32:Q32"/>
    <mergeCell ref="O33:Q33"/>
    <mergeCell ref="O34:Q34"/>
    <mergeCell ref="L61:M63"/>
    <mergeCell ref="E61:F61"/>
    <mergeCell ref="K58:K60"/>
    <mergeCell ref="E60:F60"/>
    <mergeCell ref="B55:C55"/>
    <mergeCell ref="O27:Q27"/>
    <mergeCell ref="O28:Q28"/>
    <mergeCell ref="O29:Q29"/>
    <mergeCell ref="O30:Q30"/>
    <mergeCell ref="O19:Q19"/>
    <mergeCell ref="O20:Q20"/>
    <mergeCell ref="O21:Q21"/>
    <mergeCell ref="O22:Q22"/>
    <mergeCell ref="O23:Q23"/>
    <mergeCell ref="N60:O60"/>
    <mergeCell ref="N61:O61"/>
    <mergeCell ref="X58:X60"/>
    <mergeCell ref="W61:W63"/>
    <mergeCell ref="X61:X63"/>
    <mergeCell ref="N62:O62"/>
    <mergeCell ref="N63:O63"/>
    <mergeCell ref="A64:A66"/>
    <mergeCell ref="K12:Q13"/>
    <mergeCell ref="N8:Q8"/>
    <mergeCell ref="N9:Q9"/>
    <mergeCell ref="N10:Q10"/>
    <mergeCell ref="B9:D9"/>
    <mergeCell ref="E8:M8"/>
    <mergeCell ref="O14:Q14"/>
    <mergeCell ref="N66:O66"/>
    <mergeCell ref="B57:C57"/>
    <mergeCell ref="X94:Y94"/>
    <mergeCell ref="Y61:Y63"/>
    <mergeCell ref="B64:C66"/>
    <mergeCell ref="K64:K66"/>
    <mergeCell ref="L64:M66"/>
    <mergeCell ref="N64:O64"/>
    <mergeCell ref="W64:W66"/>
    <mergeCell ref="X64:X66"/>
    <mergeCell ref="Y64:Y66"/>
    <mergeCell ref="N65:O65"/>
    <mergeCell ref="I67:J69"/>
    <mergeCell ref="K67:K69"/>
    <mergeCell ref="A67:A69"/>
    <mergeCell ref="B67:C69"/>
    <mergeCell ref="D67:D69"/>
    <mergeCell ref="G67:H69"/>
    <mergeCell ref="E67:F67"/>
    <mergeCell ref="E68:F68"/>
    <mergeCell ref="E69:F69"/>
    <mergeCell ref="L67:M69"/>
    <mergeCell ref="G5:I5"/>
    <mergeCell ref="E9:M9"/>
    <mergeCell ref="E10:M10"/>
    <mergeCell ref="G4:I4"/>
    <mergeCell ref="J6:N6"/>
    <mergeCell ref="D4:E4"/>
    <mergeCell ref="D5:E5"/>
    <mergeCell ref="J4:N4"/>
    <mergeCell ref="J5:N5"/>
    <mergeCell ref="G38:H38"/>
    <mergeCell ref="G36:H36"/>
    <mergeCell ref="G6:I6"/>
    <mergeCell ref="O18:Q18"/>
    <mergeCell ref="D41:E42"/>
    <mergeCell ref="G39:H39"/>
    <mergeCell ref="O15:Q15"/>
    <mergeCell ref="O16:Q16"/>
    <mergeCell ref="O17:Q17"/>
    <mergeCell ref="O24:Q24"/>
    <mergeCell ref="A56:A57"/>
    <mergeCell ref="P3:Q3"/>
    <mergeCell ref="B10:D10"/>
    <mergeCell ref="D7:E7"/>
    <mergeCell ref="P5:Q5"/>
    <mergeCell ref="A4:C4"/>
    <mergeCell ref="A5:C5"/>
    <mergeCell ref="A6:C6"/>
    <mergeCell ref="D6:E6"/>
    <mergeCell ref="G37:H37"/>
  </mergeCells>
  <conditionalFormatting sqref="D6:F6">
    <cfRule type="containsText" priority="3" dxfId="2" operator="containsText" stopIfTrue="1" text="HOTEL">
      <formula>NOT(ISERROR(SEARCH("HOTEL",D6)))</formula>
    </cfRule>
  </conditionalFormatting>
  <conditionalFormatting sqref="D6:E6">
    <cfRule type="containsText" priority="1" dxfId="1" operator="containsText" stopIfTrue="1" text="PRELIMINAR">
      <formula>NOT(ISERROR(SEARCH("PRELIMINAR",D6)))</formula>
    </cfRule>
    <cfRule type="containsText" priority="2" dxfId="0" operator="containsText" stopIfTrue="1" text="INSCRIPCION">
      <formula>NOT(ISERROR(SEARCH("INSCRIPCION",D6)))</formula>
    </cfRule>
  </conditionalFormatting>
  <dataValidations count="3">
    <dataValidation type="list" allowBlank="1" showInputMessage="1" showErrorMessage="1" sqref="D6:E6">
      <formula1>"PRELIMINAR,CONFIRMACION y PAGO INSCRIPCION,PAGO HOTEL y/o CAMBIO de CATEGORIA"</formula1>
    </dataValidation>
    <dataValidation type="list" allowBlank="1" showInputMessage="1" showErrorMessage="1" sqref="Q4">
      <formula1>"EPF,IPF"</formula1>
    </dataValidation>
    <dataValidation type="list" allowBlank="1" showDropDown="1" showInputMessage="1" showErrorMessage="1" sqref="P58:P93 S58:S93">
      <formula1>"SI,si,Si,sI,S,s,NO,no,No,nO,N,n"</formula1>
    </dataValidation>
  </dataValidations>
  <hyperlinks>
    <hyperlink ref="B10" r:id="rId1" display="LISTADO DE AFILIADOS 2019 (por orden alfabético)"/>
    <hyperlink ref="L52" r:id="rId2" display="InscripcionesAEP@gmail.com"/>
    <hyperlink ref="L53" r:id="rId3" display="InscripcionesAEP@gmail.com"/>
    <hyperlink ref="L53:M53" r:id="rId4" display="InscripcionesAEP@gmail.com"/>
    <hyperlink ref="L52:M52" r:id="rId5" display="PresidenteAEP@gmail.com"/>
    <hyperlink ref="B10:D10" r:id="rId6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2021-11-25T18:56:00Z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